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財産目録R4三笠苑" sheetId="1" r:id="rId1"/>
  </sheets>
  <definedNames>
    <definedName name="_xlnm.Print_Area" localSheetId="0">'財産目録R4三笠苑'!$A$1:$G$114</definedName>
    <definedName name="_xlnm.Print_Titles" localSheetId="0">'財産目録R4三笠苑'!$4:$4</definedName>
  </definedNames>
  <calcPr fullCalcOnLoad="1"/>
</workbook>
</file>

<file path=xl/sharedStrings.xml><?xml version="1.0" encoding="utf-8"?>
<sst xmlns="http://schemas.openxmlformats.org/spreadsheetml/2006/main" count="369" uniqueCount="192">
  <si>
    <t>財　産　目　録</t>
  </si>
  <si>
    <t>建物</t>
  </si>
  <si>
    <t>土地</t>
  </si>
  <si>
    <t>差引純資産</t>
  </si>
  <si>
    <t>負債合計</t>
  </si>
  <si>
    <t>固定負債合計</t>
  </si>
  <si>
    <t>-</t>
  </si>
  <si>
    <t>設備資金借入金</t>
  </si>
  <si>
    <t>２　固定負債</t>
  </si>
  <si>
    <t>流動負債合計</t>
  </si>
  <si>
    <t>職員預り金</t>
  </si>
  <si>
    <t>事業未払金</t>
  </si>
  <si>
    <t>１　流動負債</t>
  </si>
  <si>
    <t>Ⅱ　負債の部</t>
  </si>
  <si>
    <t>資産合計</t>
  </si>
  <si>
    <t>固定資産合計</t>
  </si>
  <si>
    <t>その他の固定資産合計</t>
  </si>
  <si>
    <t>器具及び備品</t>
  </si>
  <si>
    <t>構築物</t>
  </si>
  <si>
    <t>車両運搬具</t>
  </si>
  <si>
    <t>小計</t>
  </si>
  <si>
    <t>(2) その他の固定資産</t>
  </si>
  <si>
    <t>基本財産計</t>
  </si>
  <si>
    <t>(1) 基本財産</t>
  </si>
  <si>
    <t>２　固定資産</t>
  </si>
  <si>
    <t>流動資産計</t>
  </si>
  <si>
    <t>前払金</t>
  </si>
  <si>
    <t>事業未収金</t>
  </si>
  <si>
    <t>運転資金として</t>
  </si>
  <si>
    <t>現金手許有高</t>
  </si>
  <si>
    <t>現金預金</t>
  </si>
  <si>
    <t>１　流動資産</t>
  </si>
  <si>
    <t>Ⅰ　資産の部</t>
  </si>
  <si>
    <t>貸借対照表価額</t>
  </si>
  <si>
    <t>減価償却累計額</t>
  </si>
  <si>
    <t>取得原価</t>
  </si>
  <si>
    <t>使用目的等</t>
  </si>
  <si>
    <t>取得年度</t>
  </si>
  <si>
    <t>場所・物量等</t>
  </si>
  <si>
    <t>貸借対照表科目</t>
  </si>
  <si>
    <t>（単位：円）</t>
  </si>
  <si>
    <t>　現金</t>
  </si>
  <si>
    <t>　普通預金</t>
  </si>
  <si>
    <t>-</t>
  </si>
  <si>
    <t>2003年度</t>
  </si>
  <si>
    <t>2004年度</t>
  </si>
  <si>
    <t>小計</t>
  </si>
  <si>
    <t>権利</t>
  </si>
  <si>
    <t>1年以内返済予定設備資金借入金</t>
  </si>
  <si>
    <t>社会福祉法人三笠苑</t>
  </si>
  <si>
    <t>みちのく銀行平賀支店</t>
  </si>
  <si>
    <t>住友信託銀行本店営業部</t>
  </si>
  <si>
    <t>東奥信用金庫平賀支店</t>
  </si>
  <si>
    <t>2.3月分介護報酬他</t>
  </si>
  <si>
    <t>ケアセンター介護用品</t>
  </si>
  <si>
    <t>貯蔵品</t>
  </si>
  <si>
    <t>医薬品</t>
  </si>
  <si>
    <t>給食用材料</t>
  </si>
  <si>
    <t>ケアセンター医薬品</t>
  </si>
  <si>
    <t>ケアセンター給食材料</t>
  </si>
  <si>
    <t>(三笠ｹｱｾﾝﾀｰ)平川市館田西和田201-1（4,658㎡）</t>
  </si>
  <si>
    <t>(三笠ｹｱｾﾝﾀｰ)平川市館田西和田201-2(3,000.01㎡）</t>
  </si>
  <si>
    <t>(平賀)平川市館田西和田200（2,083㎡）</t>
  </si>
  <si>
    <t>(平賀)弘前市大字松森町51-1（444.85㎡）</t>
  </si>
  <si>
    <t>(ｹｱﾊｳｽ)平川市館田中前田315（2,607㎡)</t>
  </si>
  <si>
    <t>(生活支援ﾊｳｽ)平川市館田中前田316(2,826.81㎡）</t>
  </si>
  <si>
    <t>(堀越)弘前市大字堀越字柳元293-1（2,291.42㎡）</t>
  </si>
  <si>
    <t>(堀越)弘前市大字堀越字柳元294-1（2,130㎡）</t>
  </si>
  <si>
    <t>(碇ヶ関)平川市碇ヶ関鯨森90-1、91-1（2,795.09㎡）</t>
  </si>
  <si>
    <t>(碇ヶ関)平川市碇ヶ関鯨森92-3（1,731.12㎡）</t>
  </si>
  <si>
    <t>(碇ヶ関)平川市碇ヶ関鯨森95-1（2,008.83㎡）</t>
  </si>
  <si>
    <t>(碇ヶ関)平川市碇ヶ関鯨森114（117.18㎡）</t>
  </si>
  <si>
    <t>(桜林館)弘前市大字松森町53-2（599.65㎡）</t>
  </si>
  <si>
    <t>第2種社会福祉事業三笠ｹｱｾﾝﾀｰに使用している</t>
  </si>
  <si>
    <t>第2種社会福祉事業三笠ｹｱｾﾝﾀｰﾃﾞｲｹｱに使用している</t>
  </si>
  <si>
    <t>第2種社会福祉事業ﾃﾞｲｻｰﾋﾞｽｾﾝﾀｰ三笠に使用している</t>
  </si>
  <si>
    <t>第2種社会福祉事業三笠ﾎｰﾑﾍﾙﾊﾟｰｽﾃｰｼｮﾝに使用している</t>
  </si>
  <si>
    <t>第1種社会福祉事業ｹｱﾊｳｽ西十和田ﾌﾟﾘﾝｽｺｰﾄに使用している</t>
  </si>
  <si>
    <t>第2種社会福祉事業生活支援ハウス昭和ロイヤルハウスに使用している</t>
  </si>
  <si>
    <t>第2種社会福祉事業ｸﾞﾙｰﾌﾟﾎｰﾑｻﾝﾗｲﾌ堀越に使用している</t>
  </si>
  <si>
    <t>第2種社会福祉事業ｸﾞﾙｰﾌﾟﾎｰﾑｻﾝﾗｲﾌ碇ヶ関に使用している</t>
  </si>
  <si>
    <t>第2種社会福祉事業ｻｰﾋﾞｽ付高齢者向け住宅桜林館に使用している</t>
  </si>
  <si>
    <t>第1種社会福祉事業特別養護老人ﾎｰﾑあじゃらに使用している</t>
  </si>
  <si>
    <t>(三笠ｹｱｾﾝﾀｰ)平川市館田西和田195(3530.55㎡）</t>
  </si>
  <si>
    <t>(三笠ｹｱｾﾝﾀｰ)平川市館田西和田201-2(479.11㎡）</t>
  </si>
  <si>
    <t>(平賀)平川市館田西和田200(561㎡）</t>
  </si>
  <si>
    <t>(平賀)平川市館田西和田201-2(649.72㎡）</t>
  </si>
  <si>
    <t>(ｹｱﾊｳｽ)平川市館田中前田315(1,646.11㎡）</t>
  </si>
  <si>
    <t>(ｹｱﾊｳｽ)平川市館田中前田315(8.85㎡）</t>
  </si>
  <si>
    <t>(生活支援ﾊｳｽ)平川市館田中前田316(459.54㎡）</t>
  </si>
  <si>
    <t>(堀越)弘前市大字堀越字柳元293-1(433.18㎡）</t>
  </si>
  <si>
    <t>(堀越)弘前市大字堀越字柳元293-1(354.64㎡）</t>
  </si>
  <si>
    <t>(大鰐)南津軽郡大鰐町大鰐字湯野川原8-4(303.26㎡）</t>
  </si>
  <si>
    <t>(碇ヶ関)平川市碇ヶ関鯨森95-1(1106.01㎡)</t>
  </si>
  <si>
    <t>(白神)中津軽郡西目屋村大字田代字稲元3-1(682.60㎡)</t>
  </si>
  <si>
    <t>(黒石)黒石市浦町一丁目82(830.42㎡)</t>
  </si>
  <si>
    <t>(黒石)黒石市浦町一丁目82(263.61㎡)</t>
  </si>
  <si>
    <t>(桜林館)弘前市大字松森町53-2(1,194.36㎡)</t>
  </si>
  <si>
    <t>1993年度</t>
  </si>
  <si>
    <t>1998年度</t>
  </si>
  <si>
    <t>1996年度</t>
  </si>
  <si>
    <t>第2種社会福祉事業三笠在宅介護支援ｾﾝﾀｰに使用している</t>
  </si>
  <si>
    <t>2005年度</t>
  </si>
  <si>
    <t>第2種社会福祉事業ｸﾞﾙｰﾌﾟﾎｰﾑｻﾝﾗｲﾌ三笠に使用している</t>
  </si>
  <si>
    <t>2000年度</t>
  </si>
  <si>
    <t>2012年度</t>
  </si>
  <si>
    <t>2001年度</t>
  </si>
  <si>
    <t>2002年度</t>
  </si>
  <si>
    <t>2003年度</t>
  </si>
  <si>
    <t>2004年度</t>
  </si>
  <si>
    <t>第2種社会福祉事業ｸﾞﾙｰﾌﾟﾎｰﾑ大鰐温泉保養館に使用している</t>
  </si>
  <si>
    <t>2006年度</t>
  </si>
  <si>
    <t>第2種社会福祉事業ﾃﾞｲｻｰﾋﾞｽｾﾝﾀｰ碇ヶ関に使用している</t>
  </si>
  <si>
    <t>2007年度</t>
  </si>
  <si>
    <t>第2種社会福祉事業ｸﾞﾙｰﾌﾟﾎｰﾑﾕｰﾄﾋﾟｱ白神に使用している</t>
  </si>
  <si>
    <t>2009年度</t>
  </si>
  <si>
    <t>第2種社会福祉事業ｸﾞﾙｰﾌﾟﾎｰﾑｻﾝﾗｲﾌ浦町に使用している</t>
  </si>
  <si>
    <t>第2種社会福祉事業ﾃﾞｲｻｰﾋﾞｽｾﾝﾀｰ浦町に使用している</t>
  </si>
  <si>
    <t>2013年度</t>
  </si>
  <si>
    <t>第1種社会福祉事業特別養護老人ﾎｰﾑあじゃら(短期)に使用している</t>
  </si>
  <si>
    <t>第2種社会福祉事業ﾃﾞｲｻｰﾋﾞｽｾﾝﾀｰ虹貝に使用している</t>
  </si>
  <si>
    <t>(法人本部)黒石市大字袋字富田63-33</t>
  </si>
  <si>
    <t>(三笠ｹｱｾﾝﾀｰ)平川市館田西和田195</t>
  </si>
  <si>
    <t>未使用地</t>
  </si>
  <si>
    <t>(三笠ｹｱｾﾝﾀｰ)平川市館田西和田195</t>
  </si>
  <si>
    <t>(三笠ｹｱｾﾝﾀｰ)平川市館田西和田201-2</t>
  </si>
  <si>
    <t>(生活支援ﾊｳｽ)平川市館田中前田316</t>
  </si>
  <si>
    <t>(黒石)黒石市浦町一丁目82</t>
  </si>
  <si>
    <t>1994年度</t>
  </si>
  <si>
    <t>駐車場整備他</t>
  </si>
  <si>
    <t>ロベリア昇降浴槽他</t>
  </si>
  <si>
    <t>利用者送迎用他</t>
  </si>
  <si>
    <t>施設器具他</t>
  </si>
  <si>
    <t>有形リース資産</t>
  </si>
  <si>
    <t>-</t>
  </si>
  <si>
    <t>修繕積立資産</t>
  </si>
  <si>
    <t>備品購入等積立資産</t>
  </si>
  <si>
    <t>施設設備整備積立資産</t>
  </si>
  <si>
    <t>その他の積立資産</t>
  </si>
  <si>
    <t>ﾒｯﾄﾗｲﾌｱﾘｺ生命他</t>
  </si>
  <si>
    <t>将来の修繕に備えるための定期預金</t>
  </si>
  <si>
    <t>将来の備品購入に備えるための定期預金</t>
  </si>
  <si>
    <t>将来の施設設備整備に備えるための定期預金</t>
  </si>
  <si>
    <t>退職金の原資として加入する生命保険他</t>
  </si>
  <si>
    <t>１年以内返済予定リース債務</t>
  </si>
  <si>
    <t>敷金預り金</t>
  </si>
  <si>
    <t>前受金</t>
  </si>
  <si>
    <t>３月分食材費、水道光熱費他</t>
  </si>
  <si>
    <t>桜林館入居者敷金預り分</t>
  </si>
  <si>
    <t>預り金</t>
  </si>
  <si>
    <t>桜林館入居者4月分家賃等前受分</t>
  </si>
  <si>
    <t>リース債務</t>
  </si>
  <si>
    <t>国保連他</t>
  </si>
  <si>
    <t>ケアセンター</t>
  </si>
  <si>
    <t>建物</t>
  </si>
  <si>
    <t>(三笠ｹｱｾﾝﾀｰ)平川市館田西和田194～199（6,910㎡）</t>
  </si>
  <si>
    <t>第2種社会福祉事業三笠ｹｱｾﾝﾀｰに使用している</t>
  </si>
  <si>
    <t>職員駐車場他</t>
  </si>
  <si>
    <t>あおぎんリース</t>
  </si>
  <si>
    <t>(虹貝)南津軽郡大鰐町虹貝字篠塚33-7(1327.17㎡)</t>
  </si>
  <si>
    <t>(虹貝)南津軽郡大鰐町虹貝字篠塚33-7(232.38㎡)</t>
  </si>
  <si>
    <t>(虹貝)南津軽郡大鰐町虹貝字篠塚33-7（4,954㎡）</t>
  </si>
  <si>
    <t>立替金</t>
  </si>
  <si>
    <t>１年以内返済予定長期未払金</t>
  </si>
  <si>
    <t>ナースコール設備リース他</t>
  </si>
  <si>
    <t>施設設備他</t>
  </si>
  <si>
    <t>黒石市温泉受給権他</t>
  </si>
  <si>
    <t>ホンダライフ他1台</t>
  </si>
  <si>
    <t>青森銀行平川支店</t>
  </si>
  <si>
    <t>2020年度</t>
  </si>
  <si>
    <t>第2種社会福祉事業石川有料老人ホームに使用している</t>
  </si>
  <si>
    <t>ケアセンター他</t>
  </si>
  <si>
    <t>(石川有料)弘前市大字石川字大仏下55-1</t>
  </si>
  <si>
    <t>事業補助金</t>
  </si>
  <si>
    <t>県高齢福祉保険課</t>
  </si>
  <si>
    <t>事業費補助金</t>
  </si>
  <si>
    <t>3月分入居者業者支払分他</t>
  </si>
  <si>
    <t>令和4年度ｹｱﾏﾈ更新研修受講料他</t>
  </si>
  <si>
    <t>青森銀行平川支店他</t>
  </si>
  <si>
    <t>仮受金</t>
  </si>
  <si>
    <t>青森県介護支援専門員協会他</t>
  </si>
  <si>
    <t>青森銀行平川支店他</t>
  </si>
  <si>
    <t>青森銀行平川支店他</t>
  </si>
  <si>
    <t>あじゃら入居者3月分利用料仮受分</t>
  </si>
  <si>
    <t>令和5年3月31日現在</t>
  </si>
  <si>
    <t>建設仮勘定</t>
  </si>
  <si>
    <t>GH浦町浴室改修設計料</t>
  </si>
  <si>
    <t>施設設備改修設計料</t>
  </si>
  <si>
    <t>3月分社労士等報酬所得税</t>
  </si>
  <si>
    <t>3月分職員等所得税及び市町村民税他</t>
  </si>
  <si>
    <t>あおぎんリース他</t>
  </si>
  <si>
    <t>あおぎんリース他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</si>
</sst>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General\)"/>
    <numFmt numFmtId="179" formatCode="\(#,###\)"/>
    <numFmt numFmtId="180" formatCode="[$-411]ge\.m\.d;@"/>
    <numFmt numFmtId="181" formatCode="????&quot;年度&quot;"/>
    <numFmt numFmtId="182" formatCode="#,##0_ "/>
    <numFmt numFmtId="183" formatCode="[$]ggge&quot;年&quot;m&quot;月&quot;d&quot;日&quot;;@"/>
    <numFmt numFmtId="184" formatCode="[$-411]gge&quot;年&quot;m&quot;月&quot;d&quot;日&quot;;@"/>
    <numFmt numFmtId="185" formatCode="[$]gge&quot;年&quot;m&quot;月&quot;d&quot;日&quot;;@"/>
  </numFmts>
  <fonts count="48">
    <font>
      <sz val="12"/>
      <color theme="1"/>
      <name val="Calibri"/>
      <family val="3"/>
    </font>
    <font>
      <sz val="12"/>
      <color indexed="8"/>
      <name val="ＭＳ Ｐゴシック"/>
      <family val="3"/>
    </font>
    <font>
      <sz val="6"/>
      <name val="ＭＳ Ｐゴシック"/>
      <family val="3"/>
    </font>
    <font>
      <sz val="11"/>
      <name val="ＭＳ Ｐゴシック"/>
      <family val="3"/>
    </font>
    <font>
      <sz val="10"/>
      <name val="ＭＳ ゴシック"/>
      <family val="3"/>
    </font>
    <font>
      <sz val="9"/>
      <name val="ＭＳ ゴシック"/>
      <family val="3"/>
    </font>
    <font>
      <sz val="11"/>
      <name val="ＭＳ ゴシック"/>
      <family val="3"/>
    </font>
    <font>
      <sz val="11"/>
      <name val="Meiryo UI"/>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0"/>
      <color indexed="8"/>
      <name val="Meiryo UI"/>
      <family val="3"/>
    </font>
    <font>
      <sz val="12"/>
      <color indexed="17"/>
      <name val="ＭＳ Ｐゴシック"/>
      <family val="3"/>
    </font>
    <font>
      <sz val="9"/>
      <color indexed="8"/>
      <name val="ＭＳ ゴシック"/>
      <family val="3"/>
    </font>
    <font>
      <sz val="8"/>
      <color indexed="8"/>
      <name val="ＭＳ ゴシック"/>
      <family val="3"/>
    </font>
    <font>
      <u val="single"/>
      <sz val="14"/>
      <color indexed="8"/>
      <name val="ＭＳ 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0"/>
      <color theme="1"/>
      <name val="Meiryo UI"/>
      <family val="3"/>
    </font>
    <font>
      <sz val="12"/>
      <color rgb="FF006100"/>
      <name val="Calibri"/>
      <family val="3"/>
    </font>
    <font>
      <sz val="9"/>
      <color theme="1"/>
      <name val="ＭＳ ゴシック"/>
      <family val="3"/>
    </font>
    <font>
      <sz val="8"/>
      <color theme="1"/>
      <name val="ＭＳ ゴシック"/>
      <family val="3"/>
    </font>
    <font>
      <u val="single"/>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hair"/>
      <bottom>
        <color indexed="63"/>
      </bottom>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style="thin"/>
    </border>
    <border>
      <left style="thin"/>
      <right style="thin"/>
      <top style="hair"/>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color indexed="63"/>
      </left>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43" fillId="0" borderId="0">
      <alignment vertical="center"/>
      <protection/>
    </xf>
    <xf numFmtId="0" fontId="44" fillId="32" borderId="0" applyNumberFormat="0" applyBorder="0" applyAlignment="0" applyProtection="0"/>
  </cellStyleXfs>
  <cellXfs count="145">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38" fontId="45" fillId="0" borderId="0" xfId="48" applyFont="1" applyAlignment="1">
      <alignment vertical="center"/>
    </xf>
    <xf numFmtId="0" fontId="45" fillId="0" borderId="10" xfId="0" applyFont="1" applyBorder="1" applyAlignment="1">
      <alignment vertical="center"/>
    </xf>
    <xf numFmtId="0" fontId="4" fillId="0" borderId="10" xfId="0" applyFont="1" applyBorder="1" applyAlignment="1">
      <alignment horizontal="center" vertical="center"/>
    </xf>
    <xf numFmtId="38" fontId="45" fillId="0" borderId="11" xfId="48" applyFont="1" applyBorder="1" applyAlignment="1">
      <alignment vertical="center"/>
    </xf>
    <xf numFmtId="38" fontId="45" fillId="0" borderId="12" xfId="48" applyFont="1" applyBorder="1" applyAlignment="1">
      <alignment vertical="center"/>
    </xf>
    <xf numFmtId="38" fontId="5" fillId="0" borderId="11" xfId="48" applyFont="1" applyFill="1" applyBorder="1" applyAlignment="1">
      <alignment vertical="center"/>
    </xf>
    <xf numFmtId="0" fontId="45" fillId="0" borderId="0" xfId="0" applyFont="1" applyAlignment="1">
      <alignment horizontal="right" vertical="center"/>
    </xf>
    <xf numFmtId="0" fontId="45" fillId="0" borderId="0" xfId="0" applyFont="1" applyBorder="1" applyAlignment="1">
      <alignment horizontal="left" vertical="center"/>
    </xf>
    <xf numFmtId="0" fontId="45" fillId="0" borderId="13" xfId="0" applyFont="1" applyBorder="1" applyAlignment="1">
      <alignment vertical="center"/>
    </xf>
    <xf numFmtId="0" fontId="45" fillId="0" borderId="14" xfId="0" applyFont="1" applyBorder="1" applyAlignment="1">
      <alignment vertical="center"/>
    </xf>
    <xf numFmtId="0" fontId="46" fillId="0" borderId="12" xfId="0" applyFont="1" applyBorder="1" applyAlignment="1">
      <alignment horizontal="center" vertical="center" shrinkToFit="1"/>
    </xf>
    <xf numFmtId="0" fontId="45" fillId="0" borderId="15"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7" xfId="0" applyFont="1" applyBorder="1" applyAlignment="1">
      <alignment horizontal="center" vertical="center"/>
    </xf>
    <xf numFmtId="0" fontId="45" fillId="0" borderId="11" xfId="0" applyFont="1" applyBorder="1" applyAlignment="1">
      <alignment horizontal="center" vertical="center"/>
    </xf>
    <xf numFmtId="38" fontId="45" fillId="0" borderId="18" xfId="48" applyFont="1" applyBorder="1" applyAlignment="1">
      <alignment vertical="center"/>
    </xf>
    <xf numFmtId="38" fontId="45" fillId="0" borderId="19" xfId="48" applyFont="1" applyBorder="1" applyAlignment="1">
      <alignment vertical="center"/>
    </xf>
    <xf numFmtId="0" fontId="45" fillId="0" borderId="11" xfId="0" applyFont="1" applyBorder="1" applyAlignment="1">
      <alignment vertical="center" shrinkToFit="1"/>
    </xf>
    <xf numFmtId="38" fontId="45" fillId="0" borderId="12" xfId="0" applyNumberFormat="1" applyFont="1" applyBorder="1" applyAlignment="1">
      <alignment horizontal="right" vertical="center"/>
    </xf>
    <xf numFmtId="0" fontId="45" fillId="0" borderId="10" xfId="0" applyFont="1" applyBorder="1" applyAlignment="1">
      <alignment vertical="center" shrinkToFit="1"/>
    </xf>
    <xf numFmtId="0" fontId="45" fillId="0" borderId="17" xfId="0" applyFont="1" applyBorder="1" applyAlignment="1">
      <alignment horizontal="right" vertical="center" shrinkToFit="1"/>
    </xf>
    <xf numFmtId="38" fontId="46" fillId="0" borderId="12" xfId="48" applyFont="1" applyBorder="1" applyAlignment="1">
      <alignment horizontal="center" vertical="center" shrinkToFit="1"/>
    </xf>
    <xf numFmtId="0" fontId="5" fillId="0" borderId="11" xfId="0" applyFont="1" applyBorder="1" applyAlignment="1">
      <alignment vertical="center" shrinkToFit="1"/>
    </xf>
    <xf numFmtId="0" fontId="5" fillId="0" borderId="11" xfId="0" applyFont="1" applyBorder="1" applyAlignment="1">
      <alignment horizontal="center" vertical="center" shrinkToFit="1"/>
    </xf>
    <xf numFmtId="0" fontId="6" fillId="0" borderId="10" xfId="0" applyFont="1" applyBorder="1" applyAlignment="1">
      <alignment horizontal="center" vertical="center"/>
    </xf>
    <xf numFmtId="0" fontId="45" fillId="0" borderId="10" xfId="0" applyFont="1" applyBorder="1" applyAlignment="1">
      <alignment horizontal="left" vertical="center" shrinkToFit="1"/>
    </xf>
    <xf numFmtId="0" fontId="45" fillId="0" borderId="10" xfId="0" applyFont="1" applyBorder="1" applyAlignment="1">
      <alignment horizontal="left" vertical="center"/>
    </xf>
    <xf numFmtId="0" fontId="4" fillId="0" borderId="10" xfId="0" applyFont="1" applyBorder="1" applyAlignment="1">
      <alignment horizontal="left" vertical="center"/>
    </xf>
    <xf numFmtId="0" fontId="5" fillId="0" borderId="10" xfId="0" applyFont="1" applyBorder="1" applyAlignment="1">
      <alignment horizontal="left" vertical="center" shrinkToFit="1"/>
    </xf>
    <xf numFmtId="0" fontId="45" fillId="0" borderId="17" xfId="0"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18" xfId="0" applyFont="1" applyBorder="1" applyAlignment="1">
      <alignment horizontal="center" vertical="center"/>
    </xf>
    <xf numFmtId="38" fontId="45" fillId="0" borderId="12" xfId="48" applyFont="1" applyBorder="1" applyAlignment="1">
      <alignment horizontal="right" vertical="center"/>
    </xf>
    <xf numFmtId="38" fontId="45" fillId="0" borderId="0" xfId="0" applyNumberFormat="1" applyFont="1" applyAlignment="1">
      <alignment vertical="center"/>
    </xf>
    <xf numFmtId="0" fontId="7" fillId="0" borderId="10" xfId="62" applyNumberFormat="1" applyFont="1" applyFill="1" applyBorder="1" applyAlignment="1" applyProtection="1">
      <alignment vertical="center" shrinkToFit="1"/>
      <protection/>
    </xf>
    <xf numFmtId="0" fontId="4" fillId="0" borderId="10" xfId="62" applyNumberFormat="1" applyFont="1" applyFill="1" applyBorder="1" applyAlignment="1" applyProtection="1">
      <alignment vertical="center" shrinkToFit="1"/>
      <protection/>
    </xf>
    <xf numFmtId="0" fontId="6" fillId="0" borderId="10" xfId="62" applyNumberFormat="1" applyFont="1" applyFill="1" applyBorder="1" applyAlignment="1" applyProtection="1">
      <alignment vertical="center" shrinkToFit="1"/>
      <protection/>
    </xf>
    <xf numFmtId="0" fontId="6" fillId="0" borderId="20" xfId="62" applyNumberFormat="1" applyFont="1" applyFill="1" applyBorder="1" applyAlignment="1" applyProtection="1">
      <alignment vertical="center" shrinkToFit="1"/>
      <protection/>
    </xf>
    <xf numFmtId="0" fontId="6" fillId="0" borderId="21" xfId="62" applyNumberFormat="1" applyFont="1" applyFill="1" applyBorder="1" applyAlignment="1" applyProtection="1">
      <alignment vertical="center" shrinkToFit="1"/>
      <protection/>
    </xf>
    <xf numFmtId="38" fontId="5" fillId="0" borderId="11" xfId="62" applyNumberFormat="1" applyFont="1" applyFill="1" applyBorder="1" applyAlignment="1" applyProtection="1">
      <alignment horizontal="right" vertical="center" shrinkToFit="1"/>
      <protection/>
    </xf>
    <xf numFmtId="38" fontId="5" fillId="0" borderId="22" xfId="62" applyNumberFormat="1" applyFont="1" applyFill="1" applyBorder="1" applyAlignment="1" applyProtection="1">
      <alignment horizontal="right" vertical="center" shrinkToFit="1"/>
      <protection/>
    </xf>
    <xf numFmtId="38" fontId="5" fillId="0" borderId="23" xfId="62" applyNumberFormat="1" applyFont="1" applyFill="1" applyBorder="1" applyAlignment="1" applyProtection="1">
      <alignment horizontal="right" vertical="center" shrinkToFit="1"/>
      <protection/>
    </xf>
    <xf numFmtId="181" fontId="5" fillId="0" borderId="10" xfId="62" applyNumberFormat="1" applyFont="1" applyFill="1" applyBorder="1" applyAlignment="1" applyProtection="1">
      <alignment horizontal="center" vertical="center" shrinkToFit="1"/>
      <protection/>
    </xf>
    <xf numFmtId="38" fontId="5" fillId="0" borderId="10" xfId="62" applyNumberFormat="1" applyFont="1" applyFill="1" applyBorder="1" applyAlignment="1" applyProtection="1">
      <alignment horizontal="right" vertical="center" wrapText="1"/>
      <protection/>
    </xf>
    <xf numFmtId="38" fontId="5" fillId="0" borderId="11" xfId="62" applyNumberFormat="1" applyFont="1" applyFill="1" applyBorder="1" applyAlignment="1" applyProtection="1">
      <alignment horizontal="right" vertical="center" wrapText="1"/>
      <protection/>
    </xf>
    <xf numFmtId="38" fontId="45" fillId="0" borderId="0" xfId="48" applyFont="1" applyAlignment="1">
      <alignment vertical="center" shrinkToFit="1"/>
    </xf>
    <xf numFmtId="38" fontId="45" fillId="0" borderId="0" xfId="0" applyNumberFormat="1" applyFont="1" applyAlignment="1">
      <alignment vertical="center" shrinkToFit="1"/>
    </xf>
    <xf numFmtId="0" fontId="4" fillId="0" borderId="20" xfId="62" applyNumberFormat="1" applyFont="1" applyFill="1" applyBorder="1" applyAlignment="1" applyProtection="1">
      <alignment vertical="center" shrinkToFit="1"/>
      <protection/>
    </xf>
    <xf numFmtId="181" fontId="5" fillId="0" borderId="20" xfId="62" applyNumberFormat="1" applyFont="1" applyFill="1" applyBorder="1" applyAlignment="1" applyProtection="1">
      <alignment horizontal="center" vertical="center" shrinkToFit="1"/>
      <protection/>
    </xf>
    <xf numFmtId="38" fontId="5" fillId="0" borderId="20" xfId="62" applyNumberFormat="1" applyFont="1" applyFill="1" applyBorder="1" applyAlignment="1" applyProtection="1">
      <alignment horizontal="right" vertical="center" wrapText="1"/>
      <protection/>
    </xf>
    <xf numFmtId="38" fontId="5" fillId="0" borderId="22" xfId="62" applyNumberFormat="1" applyFont="1" applyFill="1" applyBorder="1" applyAlignment="1" applyProtection="1">
      <alignment horizontal="right" vertical="center" wrapText="1"/>
      <protection/>
    </xf>
    <xf numFmtId="0" fontId="4" fillId="0" borderId="21" xfId="62" applyNumberFormat="1" applyFont="1" applyFill="1" applyBorder="1" applyAlignment="1" applyProtection="1">
      <alignment vertical="center" shrinkToFit="1"/>
      <protection/>
    </xf>
    <xf numFmtId="181" fontId="5" fillId="0" borderId="21" xfId="62" applyNumberFormat="1" applyFont="1" applyFill="1" applyBorder="1" applyAlignment="1" applyProtection="1">
      <alignment horizontal="center" vertical="center" shrinkToFit="1"/>
      <protection/>
    </xf>
    <xf numFmtId="38" fontId="5" fillId="0" borderId="21" xfId="62" applyNumberFormat="1" applyFont="1" applyFill="1" applyBorder="1" applyAlignment="1" applyProtection="1">
      <alignment horizontal="right" vertical="center" wrapText="1"/>
      <protection/>
    </xf>
    <xf numFmtId="38" fontId="5" fillId="0" borderId="23" xfId="62" applyNumberFormat="1" applyFont="1" applyFill="1" applyBorder="1" applyAlignment="1" applyProtection="1">
      <alignment horizontal="right" vertical="center" wrapText="1"/>
      <protection/>
    </xf>
    <xf numFmtId="38" fontId="5" fillId="0" borderId="10" xfId="50" applyNumberFormat="1" applyFont="1" applyFill="1" applyBorder="1" applyAlignment="1" applyProtection="1">
      <alignment vertical="center" wrapText="1"/>
      <protection locked="0"/>
    </xf>
    <xf numFmtId="0" fontId="5" fillId="0" borderId="10" xfId="62" applyNumberFormat="1" applyFont="1" applyFill="1" applyBorder="1" applyAlignment="1" applyProtection="1">
      <alignment vertical="center" shrinkToFit="1"/>
      <protection/>
    </xf>
    <xf numFmtId="38" fontId="5" fillId="0" borderId="11" xfId="62" applyNumberFormat="1" applyFont="1" applyFill="1" applyBorder="1" applyAlignment="1" applyProtection="1">
      <alignment horizontal="right" vertical="center" wrapText="1"/>
      <protection locked="0"/>
    </xf>
    <xf numFmtId="38" fontId="5" fillId="0" borderId="22" xfId="62" applyNumberFormat="1" applyFont="1" applyFill="1" applyBorder="1" applyAlignment="1" applyProtection="1">
      <alignment horizontal="right" vertical="center" shrinkToFit="1"/>
      <protection locked="0"/>
    </xf>
    <xf numFmtId="181" fontId="5" fillId="0" borderId="17" xfId="62" applyNumberFormat="1" applyFont="1" applyFill="1" applyBorder="1" applyAlignment="1" applyProtection="1">
      <alignment horizontal="center" vertical="center" shrinkToFit="1"/>
      <protection/>
    </xf>
    <xf numFmtId="181" fontId="5" fillId="0" borderId="11" xfId="62" applyNumberFormat="1" applyFont="1" applyFill="1" applyBorder="1" applyAlignment="1" applyProtection="1">
      <alignment horizontal="center" vertical="center" shrinkToFit="1"/>
      <protection/>
    </xf>
    <xf numFmtId="0" fontId="5" fillId="0" borderId="10" xfId="50" applyNumberFormat="1" applyFont="1" applyFill="1" applyBorder="1" applyAlignment="1" applyProtection="1">
      <alignment vertical="center" shrinkToFit="1"/>
      <protection locked="0"/>
    </xf>
    <xf numFmtId="0" fontId="5" fillId="0" borderId="21" xfId="62" applyNumberFormat="1" applyFont="1" applyFill="1" applyBorder="1" applyAlignment="1" applyProtection="1">
      <alignment vertical="center" shrinkToFit="1"/>
      <protection/>
    </xf>
    <xf numFmtId="181" fontId="5" fillId="0" borderId="23" xfId="62" applyNumberFormat="1" applyFont="1" applyFill="1" applyBorder="1" applyAlignment="1" applyProtection="1">
      <alignment horizontal="center" vertical="center" shrinkToFit="1"/>
      <protection/>
    </xf>
    <xf numFmtId="38" fontId="5" fillId="0" borderId="21" xfId="50" applyNumberFormat="1" applyFont="1" applyFill="1" applyBorder="1" applyAlignment="1" applyProtection="1">
      <alignment vertical="center" wrapText="1"/>
      <protection locked="0"/>
    </xf>
    <xf numFmtId="0" fontId="5" fillId="0" borderId="11" xfId="62" applyNumberFormat="1" applyFont="1" applyFill="1" applyBorder="1" applyAlignment="1" applyProtection="1">
      <alignment vertical="center" shrinkToFit="1"/>
      <protection/>
    </xf>
    <xf numFmtId="0" fontId="5" fillId="0" borderId="15" xfId="62" applyNumberFormat="1" applyFont="1" applyFill="1" applyBorder="1" applyAlignment="1" applyProtection="1">
      <alignment vertical="center" shrinkToFit="1"/>
      <protection/>
    </xf>
    <xf numFmtId="0" fontId="45" fillId="0" borderId="11" xfId="0" applyFont="1" applyFill="1" applyBorder="1" applyAlignment="1">
      <alignment horizontal="center" vertical="center"/>
    </xf>
    <xf numFmtId="181" fontId="5" fillId="0" borderId="10" xfId="62" applyNumberFormat="1" applyFont="1" applyFill="1" applyBorder="1" applyAlignment="1" applyProtection="1">
      <alignment horizontal="center" vertical="center" wrapText="1"/>
      <protection/>
    </xf>
    <xf numFmtId="38" fontId="5" fillId="0" borderId="10" xfId="62" applyNumberFormat="1" applyFont="1" applyFill="1" applyBorder="1" applyAlignment="1" applyProtection="1">
      <alignment horizontal="right" vertical="center" wrapText="1"/>
      <protection locked="0"/>
    </xf>
    <xf numFmtId="38" fontId="5" fillId="0" borderId="10" xfId="50" applyNumberFormat="1" applyFont="1" applyFill="1" applyBorder="1" applyAlignment="1" applyProtection="1">
      <alignment vertical="center" shrinkToFit="1"/>
      <protection locked="0"/>
    </xf>
    <xf numFmtId="38" fontId="5" fillId="0" borderId="10" xfId="62" applyNumberFormat="1" applyFont="1" applyFill="1" applyBorder="1" applyAlignment="1" applyProtection="1">
      <alignment horizontal="center" vertical="center" wrapText="1"/>
      <protection/>
    </xf>
    <xf numFmtId="38" fontId="5" fillId="0" borderId="10" xfId="62" applyNumberFormat="1" applyFont="1" applyFill="1" applyBorder="1" applyAlignment="1" applyProtection="1">
      <alignment horizontal="center" vertical="center" wrapText="1"/>
      <protection locked="0"/>
    </xf>
    <xf numFmtId="0" fontId="5" fillId="0" borderId="10" xfId="62" applyNumberFormat="1" applyFont="1" applyFill="1" applyBorder="1" applyAlignment="1" applyProtection="1">
      <alignment horizontal="left" vertical="center" shrinkToFit="1"/>
      <protection locked="0"/>
    </xf>
    <xf numFmtId="182" fontId="5" fillId="0" borderId="11" xfId="62" applyNumberFormat="1" applyFont="1" applyFill="1" applyBorder="1" applyAlignment="1" applyProtection="1">
      <alignment horizontal="right" vertical="center" wrapText="1"/>
      <protection locked="0"/>
    </xf>
    <xf numFmtId="0" fontId="5" fillId="0" borderId="11" xfId="62" applyNumberFormat="1" applyFont="1" applyFill="1" applyBorder="1" applyAlignment="1" applyProtection="1">
      <alignment horizontal="left" vertical="center" shrinkToFit="1"/>
      <protection/>
    </xf>
    <xf numFmtId="0" fontId="45" fillId="0" borderId="11" xfId="0" applyFont="1" applyBorder="1" applyAlignment="1">
      <alignment horizontal="left" vertical="center" shrinkToFit="1"/>
    </xf>
    <xf numFmtId="0" fontId="45" fillId="0" borderId="11" xfId="0" applyFont="1" applyBorder="1" applyAlignment="1">
      <alignment horizontal="left" vertical="center"/>
    </xf>
    <xf numFmtId="0" fontId="5" fillId="0" borderId="11" xfId="62" applyNumberFormat="1" applyFont="1" applyFill="1" applyBorder="1" applyAlignment="1" applyProtection="1">
      <alignment horizontal="left" vertical="center"/>
      <protection/>
    </xf>
    <xf numFmtId="0" fontId="6" fillId="0" borderId="24" xfId="62" applyNumberFormat="1" applyFont="1" applyFill="1" applyBorder="1" applyAlignment="1" applyProtection="1">
      <alignment vertical="center" shrinkToFit="1"/>
      <protection/>
    </xf>
    <xf numFmtId="38" fontId="5" fillId="0" borderId="25" xfId="62" applyNumberFormat="1" applyFont="1" applyFill="1" applyBorder="1" applyAlignment="1" applyProtection="1">
      <alignment horizontal="right" vertical="center" wrapText="1"/>
      <protection/>
    </xf>
    <xf numFmtId="0" fontId="45" fillId="0" borderId="10" xfId="0" applyFont="1" applyFill="1" applyBorder="1" applyAlignment="1">
      <alignment vertical="center"/>
    </xf>
    <xf numFmtId="0" fontId="45" fillId="0" borderId="10" xfId="0" applyFont="1" applyFill="1" applyBorder="1" applyAlignment="1">
      <alignment vertical="center" shrinkToFit="1"/>
    </xf>
    <xf numFmtId="0" fontId="45" fillId="0" borderId="10" xfId="0" applyFont="1" applyFill="1" applyBorder="1" applyAlignment="1">
      <alignment horizontal="left" vertical="center"/>
    </xf>
    <xf numFmtId="38" fontId="45" fillId="0" borderId="11" xfId="48" applyFont="1" applyFill="1" applyBorder="1" applyAlignment="1">
      <alignment vertical="center"/>
    </xf>
    <xf numFmtId="38" fontId="45" fillId="0" borderId="19" xfId="0" applyNumberFormat="1" applyFont="1" applyFill="1" applyBorder="1" applyAlignment="1">
      <alignment horizontal="right" vertical="center"/>
    </xf>
    <xf numFmtId="38" fontId="45" fillId="0" borderId="19" xfId="48" applyFont="1" applyFill="1" applyBorder="1" applyAlignment="1">
      <alignment vertical="center"/>
    </xf>
    <xf numFmtId="38" fontId="5" fillId="0" borderId="24" xfId="50" applyNumberFormat="1" applyFont="1" applyFill="1" applyBorder="1" applyAlignment="1" applyProtection="1">
      <alignment vertical="center" wrapText="1"/>
      <protection locked="0"/>
    </xf>
    <xf numFmtId="181" fontId="5" fillId="0" borderId="25" xfId="62" applyNumberFormat="1" applyFont="1" applyFill="1" applyBorder="1" applyAlignment="1" applyProtection="1">
      <alignment horizontal="center" vertical="center" shrinkToFit="1"/>
      <protection/>
    </xf>
    <xf numFmtId="0" fontId="45" fillId="0" borderId="0" xfId="0" applyFont="1" applyFill="1" applyBorder="1" applyAlignment="1">
      <alignment horizontal="left"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22" xfId="0" applyFont="1" applyBorder="1" applyAlignment="1">
      <alignment horizontal="center" vertical="center" shrinkToFit="1"/>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45" fillId="0" borderId="13" xfId="0" applyFont="1" applyBorder="1" applyAlignment="1">
      <alignment vertical="center"/>
    </xf>
    <xf numFmtId="0" fontId="45" fillId="0" borderId="0" xfId="0" applyFont="1" applyBorder="1" applyAlignment="1">
      <alignment horizontal="center" vertical="center"/>
    </xf>
    <xf numFmtId="0" fontId="5" fillId="0" borderId="10" xfId="0" applyFont="1" applyFill="1" applyBorder="1" applyAlignment="1">
      <alignment horizontal="left" vertical="center" shrinkToFit="1"/>
    </xf>
    <xf numFmtId="0" fontId="47"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14" xfId="0" applyFont="1" applyBorder="1" applyAlignment="1">
      <alignment horizontal="center" vertical="center"/>
    </xf>
    <xf numFmtId="0" fontId="45" fillId="0" borderId="19" xfId="0" applyFont="1" applyBorder="1" applyAlignment="1">
      <alignment horizontal="center" vertical="center"/>
    </xf>
    <xf numFmtId="0" fontId="45" fillId="0" borderId="13" xfId="0" applyFont="1" applyBorder="1" applyAlignment="1">
      <alignment horizontal="left" vertical="center"/>
    </xf>
    <xf numFmtId="0" fontId="45" fillId="0" borderId="14" xfId="0" applyFont="1" applyBorder="1" applyAlignment="1">
      <alignment horizontal="left" vertical="center"/>
    </xf>
    <xf numFmtId="0" fontId="45" fillId="0" borderId="19" xfId="0" applyFont="1" applyBorder="1" applyAlignment="1">
      <alignment horizontal="left" vertical="center"/>
    </xf>
    <xf numFmtId="0" fontId="45" fillId="0" borderId="13" xfId="0" applyFont="1" applyBorder="1" applyAlignment="1">
      <alignment horizontal="center" vertical="center"/>
    </xf>
    <xf numFmtId="38" fontId="45" fillId="0" borderId="13" xfId="0" applyNumberFormat="1" applyFont="1" applyBorder="1" applyAlignment="1">
      <alignment horizontal="center" vertical="center"/>
    </xf>
    <xf numFmtId="38" fontId="45" fillId="0" borderId="14" xfId="0" applyNumberFormat="1" applyFont="1" applyBorder="1" applyAlignment="1">
      <alignment horizontal="center" vertical="center"/>
    </xf>
    <xf numFmtId="0" fontId="5" fillId="0" borderId="22" xfId="0" applyFont="1" applyBorder="1" applyAlignment="1">
      <alignment horizontal="center" vertical="center" shrinkToFit="1"/>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22" xfId="0" applyFont="1" applyBorder="1" applyAlignment="1">
      <alignment horizontal="center" vertical="center" shrinkToFit="1"/>
    </xf>
    <xf numFmtId="0" fontId="45" fillId="0" borderId="2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shrinkToFit="1"/>
    </xf>
    <xf numFmtId="0" fontId="45" fillId="0" borderId="10" xfId="0" applyFont="1" applyBorder="1" applyAlignment="1">
      <alignment horizontal="center" vertical="center"/>
    </xf>
    <xf numFmtId="0" fontId="45" fillId="0" borderId="0" xfId="0" applyFont="1" applyBorder="1" applyAlignment="1">
      <alignment horizontal="center"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15" xfId="0" applyFont="1" applyBorder="1" applyAlignment="1">
      <alignment horizontal="left" vertical="center"/>
    </xf>
    <xf numFmtId="0" fontId="45" fillId="0" borderId="16" xfId="0" applyFont="1" applyBorder="1" applyAlignment="1">
      <alignment horizontal="left" vertical="center"/>
    </xf>
    <xf numFmtId="0" fontId="45" fillId="0" borderId="28" xfId="0" applyFont="1" applyBorder="1" applyAlignment="1">
      <alignment horizontal="lef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19" xfId="0" applyFont="1" applyBorder="1" applyAlignment="1">
      <alignment vertical="center"/>
    </xf>
    <xf numFmtId="0" fontId="6" fillId="0" borderId="22" xfId="62" applyNumberFormat="1" applyFont="1" applyFill="1" applyBorder="1" applyAlignment="1" applyProtection="1">
      <alignment vertical="center" shrinkToFit="1"/>
      <protection/>
    </xf>
    <xf numFmtId="0" fontId="0" fillId="0" borderId="23" xfId="0" applyBorder="1" applyAlignment="1">
      <alignment vertical="center" shrinkToFit="1"/>
    </xf>
    <xf numFmtId="0" fontId="0" fillId="0" borderId="11" xfId="0" applyBorder="1" applyAlignment="1">
      <alignment horizontal="center" vertical="center"/>
    </xf>
    <xf numFmtId="0" fontId="0" fillId="0" borderId="23" xfId="0" applyBorder="1" applyAlignment="1">
      <alignment horizontal="center" vertical="center"/>
    </xf>
    <xf numFmtId="0" fontId="45" fillId="0" borderId="26" xfId="0" applyFont="1" applyBorder="1" applyAlignment="1">
      <alignment vertical="center"/>
    </xf>
    <xf numFmtId="0" fontId="5" fillId="0" borderId="22" xfId="62" applyNumberFormat="1" applyFont="1" applyFill="1" applyBorder="1" applyAlignment="1" applyProtection="1">
      <alignment vertical="center" shrinkToFit="1"/>
      <protection/>
    </xf>
    <xf numFmtId="0" fontId="0" fillId="0" borderId="29" xfId="0" applyBorder="1" applyAlignment="1">
      <alignment vertical="center" shrinkToFit="1"/>
    </xf>
    <xf numFmtId="0" fontId="0" fillId="0" borderId="11" xfId="0" applyFill="1" applyBorder="1" applyAlignment="1">
      <alignment vertical="center" shrinkToFit="1"/>
    </xf>
    <xf numFmtId="0" fontId="0" fillId="0" borderId="23" xfId="0" applyFill="1" applyBorder="1" applyAlignment="1">
      <alignment vertical="center" shrinkToFit="1"/>
    </xf>
    <xf numFmtId="0" fontId="0" fillId="0" borderId="11" xfId="0" applyBorder="1" applyAlignment="1">
      <alignment horizontal="center" vertical="center" shrinkToFit="1"/>
    </xf>
    <xf numFmtId="0" fontId="0" fillId="0" borderId="23" xfId="0" applyBorder="1" applyAlignment="1">
      <alignment horizontal="center" vertical="center" shrinkToFit="1"/>
    </xf>
    <xf numFmtId="0" fontId="45" fillId="0" borderId="27"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CFF"/>
  </sheetPr>
  <dimension ref="A1:K114"/>
  <sheetViews>
    <sheetView tabSelected="1" workbookViewId="0" topLeftCell="A31">
      <selection activeCell="H81" sqref="H81:I82"/>
    </sheetView>
  </sheetViews>
  <sheetFormatPr defaultColWidth="9.00390625" defaultRowHeight="15.75"/>
  <cols>
    <col min="1" max="1" width="11.125" style="1" customWidth="1"/>
    <col min="2" max="2" width="20.125" style="1" customWidth="1"/>
    <col min="3" max="3" width="6.125" style="1" customWidth="1"/>
    <col min="4" max="4" width="30.00390625" style="1" customWidth="1"/>
    <col min="5" max="5" width="10.25390625" style="1" customWidth="1"/>
    <col min="6" max="6" width="10.125" style="1" customWidth="1"/>
    <col min="7" max="7" width="11.375" style="3" customWidth="1"/>
    <col min="8" max="9" width="11.375" style="1" bestFit="1" customWidth="1"/>
    <col min="10" max="16384" width="9.00390625" style="1" customWidth="1"/>
  </cols>
  <sheetData>
    <row r="1" spans="1:7" ht="17.25">
      <c r="A1" s="104" t="s">
        <v>0</v>
      </c>
      <c r="B1" s="104"/>
      <c r="C1" s="104"/>
      <c r="D1" s="104"/>
      <c r="E1" s="104"/>
      <c r="F1" s="104"/>
      <c r="G1" s="104"/>
    </row>
    <row r="2" spans="1:7" ht="11.25">
      <c r="A2" s="105" t="s">
        <v>184</v>
      </c>
      <c r="B2" s="105"/>
      <c r="C2" s="105"/>
      <c r="D2" s="105"/>
      <c r="E2" s="105"/>
      <c r="F2" s="105"/>
      <c r="G2" s="105"/>
    </row>
    <row r="3" spans="1:7" ht="11.25">
      <c r="A3" s="106" t="s">
        <v>49</v>
      </c>
      <c r="B3" s="106"/>
      <c r="C3" s="94"/>
      <c r="D3" s="94"/>
      <c r="E3" s="94"/>
      <c r="F3" s="94"/>
      <c r="G3" s="9" t="s">
        <v>40</v>
      </c>
    </row>
    <row r="4" spans="1:7" ht="18" customHeight="1">
      <c r="A4" s="13" t="s">
        <v>39</v>
      </c>
      <c r="B4" s="13" t="s">
        <v>38</v>
      </c>
      <c r="C4" s="13" t="s">
        <v>37</v>
      </c>
      <c r="D4" s="13" t="s">
        <v>36</v>
      </c>
      <c r="E4" s="13" t="s">
        <v>35</v>
      </c>
      <c r="F4" s="13" t="s">
        <v>34</v>
      </c>
      <c r="G4" s="25" t="s">
        <v>33</v>
      </c>
    </row>
    <row r="5" spans="1:7" ht="12" customHeight="1">
      <c r="A5" s="11" t="s">
        <v>32</v>
      </c>
      <c r="B5" s="107"/>
      <c r="C5" s="107"/>
      <c r="D5" s="107"/>
      <c r="E5" s="107"/>
      <c r="F5" s="107"/>
      <c r="G5" s="108"/>
    </row>
    <row r="6" spans="1:7" ht="12" customHeight="1">
      <c r="A6" s="109" t="s">
        <v>31</v>
      </c>
      <c r="B6" s="110"/>
      <c r="C6" s="110"/>
      <c r="D6" s="110"/>
      <c r="E6" s="110"/>
      <c r="F6" s="110"/>
      <c r="G6" s="111"/>
    </row>
    <row r="7" spans="1:7" ht="12" customHeight="1">
      <c r="A7" s="30" t="s">
        <v>30</v>
      </c>
      <c r="B7" s="14"/>
      <c r="C7" s="16"/>
      <c r="D7" s="15"/>
      <c r="E7" s="16"/>
      <c r="F7" s="2"/>
      <c r="G7" s="6"/>
    </row>
    <row r="8" spans="1:7" ht="12" customHeight="1">
      <c r="A8" s="30" t="s">
        <v>41</v>
      </c>
      <c r="B8" s="29" t="s">
        <v>29</v>
      </c>
      <c r="C8" s="18" t="s">
        <v>6</v>
      </c>
      <c r="D8" s="10" t="s">
        <v>28</v>
      </c>
      <c r="E8" s="18" t="s">
        <v>6</v>
      </c>
      <c r="F8" s="18" t="s">
        <v>6</v>
      </c>
      <c r="G8" s="88">
        <v>237474</v>
      </c>
    </row>
    <row r="9" spans="1:7" ht="12" customHeight="1">
      <c r="A9" s="30" t="s">
        <v>42</v>
      </c>
      <c r="B9" s="23" t="s">
        <v>168</v>
      </c>
      <c r="C9" s="18" t="s">
        <v>6</v>
      </c>
      <c r="D9" s="10" t="s">
        <v>28</v>
      </c>
      <c r="E9" s="18" t="s">
        <v>6</v>
      </c>
      <c r="F9" s="18" t="s">
        <v>6</v>
      </c>
      <c r="G9" s="88">
        <v>247547840</v>
      </c>
    </row>
    <row r="10" spans="1:7" ht="12" customHeight="1">
      <c r="A10" s="30" t="s">
        <v>42</v>
      </c>
      <c r="B10" s="23" t="s">
        <v>52</v>
      </c>
      <c r="C10" s="18" t="s">
        <v>6</v>
      </c>
      <c r="D10" s="10" t="s">
        <v>28</v>
      </c>
      <c r="E10" s="18" t="s">
        <v>6</v>
      </c>
      <c r="F10" s="18" t="s">
        <v>6</v>
      </c>
      <c r="G10" s="88">
        <v>8417862</v>
      </c>
    </row>
    <row r="11" spans="1:7" ht="12" customHeight="1">
      <c r="A11" s="87" t="s">
        <v>42</v>
      </c>
      <c r="B11" s="86" t="s">
        <v>50</v>
      </c>
      <c r="C11" s="71" t="s">
        <v>6</v>
      </c>
      <c r="D11" s="93" t="s">
        <v>28</v>
      </c>
      <c r="E11" s="71" t="s">
        <v>6</v>
      </c>
      <c r="F11" s="71" t="s">
        <v>6</v>
      </c>
      <c r="G11" s="88">
        <v>1</v>
      </c>
    </row>
    <row r="12" spans="1:7" ht="12" customHeight="1">
      <c r="A12" s="30" t="s">
        <v>42</v>
      </c>
      <c r="B12" s="23" t="s">
        <v>51</v>
      </c>
      <c r="C12" s="18" t="s">
        <v>43</v>
      </c>
      <c r="D12" s="10" t="s">
        <v>28</v>
      </c>
      <c r="E12" s="18" t="s">
        <v>43</v>
      </c>
      <c r="F12" s="35" t="s">
        <v>43</v>
      </c>
      <c r="G12" s="88">
        <v>2245</v>
      </c>
    </row>
    <row r="13" spans="1:7" ht="12" customHeight="1">
      <c r="A13" s="99"/>
      <c r="B13" s="112" t="s">
        <v>20</v>
      </c>
      <c r="C13" s="107"/>
      <c r="D13" s="107"/>
      <c r="E13" s="107"/>
      <c r="F13" s="108"/>
      <c r="G13" s="7">
        <f>SUM(G8:G12)</f>
        <v>256205422</v>
      </c>
    </row>
    <row r="14" spans="1:7" ht="12" customHeight="1">
      <c r="A14" s="30" t="s">
        <v>27</v>
      </c>
      <c r="B14" s="4" t="s">
        <v>152</v>
      </c>
      <c r="C14" s="18" t="s">
        <v>6</v>
      </c>
      <c r="D14" s="23" t="s">
        <v>53</v>
      </c>
      <c r="E14" s="18" t="s">
        <v>6</v>
      </c>
      <c r="F14" s="18" t="s">
        <v>6</v>
      </c>
      <c r="G14" s="8">
        <v>188212685</v>
      </c>
    </row>
    <row r="15" spans="1:7" ht="12" customHeight="1">
      <c r="A15" s="30" t="s">
        <v>173</v>
      </c>
      <c r="B15" s="4" t="s">
        <v>174</v>
      </c>
      <c r="C15" s="18" t="s">
        <v>6</v>
      </c>
      <c r="D15" s="86" t="s">
        <v>175</v>
      </c>
      <c r="E15" s="18" t="s">
        <v>6</v>
      </c>
      <c r="F15" s="18" t="s">
        <v>6</v>
      </c>
      <c r="G15" s="8">
        <v>473728</v>
      </c>
    </row>
    <row r="16" spans="1:7" ht="12" customHeight="1">
      <c r="A16" s="30" t="s">
        <v>55</v>
      </c>
      <c r="B16" s="4" t="s">
        <v>153</v>
      </c>
      <c r="C16" s="18" t="s">
        <v>6</v>
      </c>
      <c r="D16" s="23" t="s">
        <v>54</v>
      </c>
      <c r="E16" s="18" t="s">
        <v>6</v>
      </c>
      <c r="F16" s="18" t="s">
        <v>6</v>
      </c>
      <c r="G16" s="88">
        <v>313258</v>
      </c>
    </row>
    <row r="17" spans="1:7" ht="12" customHeight="1">
      <c r="A17" s="30" t="s">
        <v>56</v>
      </c>
      <c r="B17" s="4" t="s">
        <v>153</v>
      </c>
      <c r="C17" s="18" t="s">
        <v>6</v>
      </c>
      <c r="D17" s="23" t="s">
        <v>58</v>
      </c>
      <c r="E17" s="18" t="s">
        <v>6</v>
      </c>
      <c r="F17" s="18" t="s">
        <v>6</v>
      </c>
      <c r="G17" s="8">
        <v>1134370</v>
      </c>
    </row>
    <row r="18" spans="1:7" ht="12" customHeight="1">
      <c r="A18" s="30" t="s">
        <v>57</v>
      </c>
      <c r="B18" s="4" t="s">
        <v>153</v>
      </c>
      <c r="C18" s="18" t="s">
        <v>6</v>
      </c>
      <c r="D18" s="23" t="s">
        <v>59</v>
      </c>
      <c r="E18" s="18" t="s">
        <v>6</v>
      </c>
      <c r="F18" s="18" t="s">
        <v>6</v>
      </c>
      <c r="G18" s="88">
        <v>239556</v>
      </c>
    </row>
    <row r="19" spans="1:7" ht="12" customHeight="1">
      <c r="A19" s="30" t="s">
        <v>162</v>
      </c>
      <c r="B19" s="85" t="s">
        <v>171</v>
      </c>
      <c r="C19" s="71" t="s">
        <v>6</v>
      </c>
      <c r="D19" s="86" t="s">
        <v>176</v>
      </c>
      <c r="E19" s="18" t="s">
        <v>6</v>
      </c>
      <c r="F19" s="18" t="s">
        <v>6</v>
      </c>
      <c r="G19" s="88">
        <v>62838</v>
      </c>
    </row>
    <row r="20" spans="1:7" ht="12" customHeight="1">
      <c r="A20" s="30" t="s">
        <v>26</v>
      </c>
      <c r="B20" s="86" t="s">
        <v>180</v>
      </c>
      <c r="C20" s="71" t="s">
        <v>6</v>
      </c>
      <c r="D20" s="86" t="s">
        <v>177</v>
      </c>
      <c r="E20" s="18" t="s">
        <v>6</v>
      </c>
      <c r="F20" s="18" t="s">
        <v>6</v>
      </c>
      <c r="G20" s="88">
        <v>125500</v>
      </c>
    </row>
    <row r="21" spans="1:7" ht="12" customHeight="1">
      <c r="A21" s="87"/>
      <c r="B21" s="85"/>
      <c r="C21" s="71"/>
      <c r="D21" s="86"/>
      <c r="E21" s="71"/>
      <c r="F21" s="71"/>
      <c r="G21" s="88"/>
    </row>
    <row r="22" spans="1:7" ht="12" customHeight="1">
      <c r="A22" s="11"/>
      <c r="B22" s="107" t="s">
        <v>25</v>
      </c>
      <c r="C22" s="107"/>
      <c r="D22" s="107"/>
      <c r="E22" s="95"/>
      <c r="F22" s="12"/>
      <c r="G22" s="7">
        <f>SUM(G13:G21)</f>
        <v>446767357</v>
      </c>
    </row>
    <row r="23" spans="1:7" ht="12" customHeight="1">
      <c r="A23" s="101" t="s">
        <v>24</v>
      </c>
      <c r="B23" s="12"/>
      <c r="C23" s="12"/>
      <c r="D23" s="12"/>
      <c r="E23" s="12"/>
      <c r="F23" s="12"/>
      <c r="G23" s="20"/>
    </row>
    <row r="24" spans="1:7" ht="12" customHeight="1">
      <c r="A24" s="101" t="s">
        <v>23</v>
      </c>
      <c r="B24" s="12"/>
      <c r="C24" s="12"/>
      <c r="D24" s="12"/>
      <c r="E24" s="12"/>
      <c r="F24" s="12"/>
      <c r="G24" s="20"/>
    </row>
    <row r="25" spans="1:7" ht="12" customHeight="1">
      <c r="A25" s="31" t="s">
        <v>2</v>
      </c>
      <c r="B25" s="41" t="s">
        <v>155</v>
      </c>
      <c r="C25" s="96" t="s">
        <v>6</v>
      </c>
      <c r="D25" s="133" t="s">
        <v>156</v>
      </c>
      <c r="E25" s="96" t="s">
        <v>6</v>
      </c>
      <c r="F25" s="96" t="s">
        <v>6</v>
      </c>
      <c r="G25" s="44">
        <v>115000000</v>
      </c>
    </row>
    <row r="26" spans="1:7" ht="12" customHeight="1">
      <c r="A26" s="5"/>
      <c r="B26" s="42" t="s">
        <v>60</v>
      </c>
      <c r="C26" s="97" t="s">
        <v>6</v>
      </c>
      <c r="D26" s="134"/>
      <c r="E26" s="97" t="s">
        <v>6</v>
      </c>
      <c r="F26" s="97" t="s">
        <v>6</v>
      </c>
      <c r="G26" s="45">
        <v>8460000</v>
      </c>
    </row>
    <row r="27" spans="1:7" ht="12" customHeight="1">
      <c r="A27" s="28"/>
      <c r="B27" s="40" t="s">
        <v>61</v>
      </c>
      <c r="C27" s="18" t="s">
        <v>6</v>
      </c>
      <c r="D27" s="40" t="s">
        <v>74</v>
      </c>
      <c r="E27" s="18" t="s">
        <v>6</v>
      </c>
      <c r="F27" s="18" t="s">
        <v>6</v>
      </c>
      <c r="G27" s="43">
        <v>17238000</v>
      </c>
    </row>
    <row r="28" spans="1:7" ht="12" customHeight="1">
      <c r="A28" s="28"/>
      <c r="B28" s="39" t="s">
        <v>62</v>
      </c>
      <c r="C28" s="18" t="s">
        <v>6</v>
      </c>
      <c r="D28" s="40" t="s">
        <v>75</v>
      </c>
      <c r="E28" s="18" t="s">
        <v>6</v>
      </c>
      <c r="F28" s="18" t="s">
        <v>6</v>
      </c>
      <c r="G28" s="43">
        <v>29740000</v>
      </c>
    </row>
    <row r="29" spans="1:7" ht="12" customHeight="1">
      <c r="A29" s="28"/>
      <c r="B29" s="40" t="s">
        <v>63</v>
      </c>
      <c r="C29" s="18" t="s">
        <v>6</v>
      </c>
      <c r="D29" s="40" t="s">
        <v>76</v>
      </c>
      <c r="E29" s="18" t="s">
        <v>6</v>
      </c>
      <c r="F29" s="18" t="s">
        <v>6</v>
      </c>
      <c r="G29" s="43">
        <v>27691100</v>
      </c>
    </row>
    <row r="30" spans="1:7" ht="12" customHeight="1">
      <c r="A30" s="28"/>
      <c r="B30" s="39" t="s">
        <v>64</v>
      </c>
      <c r="C30" s="18" t="s">
        <v>6</v>
      </c>
      <c r="D30" s="40" t="s">
        <v>77</v>
      </c>
      <c r="E30" s="18" t="s">
        <v>6</v>
      </c>
      <c r="F30" s="18" t="s">
        <v>6</v>
      </c>
      <c r="G30" s="43">
        <v>24810000</v>
      </c>
    </row>
    <row r="31" spans="1:7" ht="12" customHeight="1">
      <c r="A31" s="28"/>
      <c r="B31" s="40" t="s">
        <v>65</v>
      </c>
      <c r="C31" s="18" t="s">
        <v>6</v>
      </c>
      <c r="D31" s="40" t="s">
        <v>78</v>
      </c>
      <c r="E31" s="18" t="s">
        <v>6</v>
      </c>
      <c r="F31" s="18" t="s">
        <v>6</v>
      </c>
      <c r="G31" s="43">
        <v>24885000</v>
      </c>
    </row>
    <row r="32" spans="1:7" ht="12" customHeight="1">
      <c r="A32" s="28"/>
      <c r="B32" s="41" t="s">
        <v>66</v>
      </c>
      <c r="C32" s="118" t="s">
        <v>6</v>
      </c>
      <c r="D32" s="133" t="s">
        <v>79</v>
      </c>
      <c r="E32" s="116" t="s">
        <v>6</v>
      </c>
      <c r="F32" s="116" t="s">
        <v>6</v>
      </c>
      <c r="G32" s="44">
        <v>8000000</v>
      </c>
    </row>
    <row r="33" spans="1:7" ht="12" customHeight="1">
      <c r="A33" s="28"/>
      <c r="B33" s="42" t="s">
        <v>67</v>
      </c>
      <c r="C33" s="119"/>
      <c r="D33" s="134"/>
      <c r="E33" s="117"/>
      <c r="F33" s="117"/>
      <c r="G33" s="45">
        <v>19792500</v>
      </c>
    </row>
    <row r="34" spans="1:7" ht="12" customHeight="1">
      <c r="A34" s="28"/>
      <c r="B34" s="40" t="s">
        <v>68</v>
      </c>
      <c r="C34" s="115" t="s">
        <v>43</v>
      </c>
      <c r="D34" s="133" t="s">
        <v>80</v>
      </c>
      <c r="E34" s="116" t="s">
        <v>6</v>
      </c>
      <c r="F34" s="116" t="s">
        <v>6</v>
      </c>
      <c r="G34" s="43">
        <v>21005066</v>
      </c>
    </row>
    <row r="35" spans="1:7" ht="12" customHeight="1">
      <c r="A35" s="28"/>
      <c r="B35" s="40" t="s">
        <v>69</v>
      </c>
      <c r="C35" s="142"/>
      <c r="D35" s="140"/>
      <c r="E35" s="135"/>
      <c r="F35" s="135"/>
      <c r="G35" s="43">
        <v>13049054</v>
      </c>
    </row>
    <row r="36" spans="1:7" ht="12" customHeight="1">
      <c r="A36" s="28"/>
      <c r="B36" s="40" t="s">
        <v>70</v>
      </c>
      <c r="C36" s="142"/>
      <c r="D36" s="140"/>
      <c r="E36" s="135"/>
      <c r="F36" s="135"/>
      <c r="G36" s="43">
        <v>15212608</v>
      </c>
    </row>
    <row r="37" spans="1:7" ht="12" customHeight="1">
      <c r="A37" s="28"/>
      <c r="B37" s="42" t="s">
        <v>71</v>
      </c>
      <c r="C37" s="143"/>
      <c r="D37" s="141"/>
      <c r="E37" s="136"/>
      <c r="F37" s="136"/>
      <c r="G37" s="43">
        <v>1239000</v>
      </c>
    </row>
    <row r="38" spans="1:7" ht="12" customHeight="1">
      <c r="A38" s="28"/>
      <c r="B38" s="40" t="s">
        <v>72</v>
      </c>
      <c r="C38" s="27" t="s">
        <v>43</v>
      </c>
      <c r="D38" s="40" t="s">
        <v>81</v>
      </c>
      <c r="E38" s="18" t="s">
        <v>6</v>
      </c>
      <c r="F38" s="18" t="s">
        <v>6</v>
      </c>
      <c r="G38" s="44">
        <v>35602600</v>
      </c>
    </row>
    <row r="39" spans="1:7" ht="12" customHeight="1">
      <c r="A39" s="28"/>
      <c r="B39" s="38" t="s">
        <v>161</v>
      </c>
      <c r="C39" s="27" t="s">
        <v>43</v>
      </c>
      <c r="D39" s="40" t="s">
        <v>82</v>
      </c>
      <c r="E39" s="18" t="s">
        <v>6</v>
      </c>
      <c r="F39" s="97" t="s">
        <v>6</v>
      </c>
      <c r="G39" s="43">
        <v>28735000</v>
      </c>
    </row>
    <row r="40" spans="1:7" ht="12" customHeight="1">
      <c r="A40" s="99"/>
      <c r="B40" s="113" t="s">
        <v>20</v>
      </c>
      <c r="C40" s="114"/>
      <c r="D40" s="114"/>
      <c r="E40" s="114"/>
      <c r="F40" s="114"/>
      <c r="G40" s="22">
        <f>SUM(G25:G39)</f>
        <v>390459928</v>
      </c>
    </row>
    <row r="41" spans="1:8" ht="12" customHeight="1">
      <c r="A41" s="31" t="s">
        <v>1</v>
      </c>
      <c r="B41" s="39" t="s">
        <v>83</v>
      </c>
      <c r="C41" s="46" t="s">
        <v>98</v>
      </c>
      <c r="D41" s="40" t="s">
        <v>73</v>
      </c>
      <c r="E41" s="47">
        <v>925486212</v>
      </c>
      <c r="F41" s="47">
        <v>486217527</v>
      </c>
      <c r="G41" s="48">
        <f aca="true" t="shared" si="0" ref="G41:G59">+E41-F41</f>
        <v>439268685</v>
      </c>
      <c r="H41" s="3"/>
    </row>
    <row r="42" spans="1:8" ht="12" customHeight="1">
      <c r="A42" s="5"/>
      <c r="B42" s="40" t="s">
        <v>84</v>
      </c>
      <c r="C42" s="46" t="s">
        <v>99</v>
      </c>
      <c r="D42" s="40" t="s">
        <v>74</v>
      </c>
      <c r="E42" s="47">
        <v>98069766</v>
      </c>
      <c r="F42" s="47">
        <v>46054650</v>
      </c>
      <c r="G42" s="48">
        <f t="shared" si="0"/>
        <v>52015116</v>
      </c>
      <c r="H42" s="3"/>
    </row>
    <row r="43" spans="1:8" ht="12" customHeight="1">
      <c r="A43" s="5"/>
      <c r="B43" s="51" t="s">
        <v>85</v>
      </c>
      <c r="C43" s="52" t="s">
        <v>100</v>
      </c>
      <c r="D43" s="41" t="s">
        <v>75</v>
      </c>
      <c r="E43" s="53">
        <v>169775292</v>
      </c>
      <c r="F43" s="53">
        <v>116444090</v>
      </c>
      <c r="G43" s="54">
        <f t="shared" si="0"/>
        <v>53331202</v>
      </c>
      <c r="H43" s="3"/>
    </row>
    <row r="44" spans="1:8" ht="12" customHeight="1">
      <c r="A44" s="5"/>
      <c r="B44" s="39"/>
      <c r="C44" s="46"/>
      <c r="D44" s="40" t="s">
        <v>101</v>
      </c>
      <c r="E44" s="47"/>
      <c r="F44" s="47"/>
      <c r="G44" s="48"/>
      <c r="H44" s="3"/>
    </row>
    <row r="45" spans="1:8" ht="12" customHeight="1">
      <c r="A45" s="5"/>
      <c r="B45" s="39" t="s">
        <v>86</v>
      </c>
      <c r="C45" s="46" t="s">
        <v>102</v>
      </c>
      <c r="D45" s="40" t="s">
        <v>103</v>
      </c>
      <c r="E45" s="47">
        <v>150869275</v>
      </c>
      <c r="F45" s="47">
        <v>82514058</v>
      </c>
      <c r="G45" s="48">
        <f t="shared" si="0"/>
        <v>68355217</v>
      </c>
      <c r="H45" s="3"/>
    </row>
    <row r="46" spans="1:8" ht="12" customHeight="1">
      <c r="A46" s="5"/>
      <c r="B46" s="51" t="s">
        <v>87</v>
      </c>
      <c r="C46" s="52" t="s">
        <v>104</v>
      </c>
      <c r="D46" s="133" t="s">
        <v>77</v>
      </c>
      <c r="E46" s="53">
        <v>376425000</v>
      </c>
      <c r="F46" s="53">
        <v>197762191</v>
      </c>
      <c r="G46" s="54">
        <f t="shared" si="0"/>
        <v>178662809</v>
      </c>
      <c r="H46" s="3"/>
    </row>
    <row r="47" spans="1:8" ht="12" customHeight="1">
      <c r="A47" s="5"/>
      <c r="B47" s="55" t="s">
        <v>88</v>
      </c>
      <c r="C47" s="56" t="s">
        <v>105</v>
      </c>
      <c r="D47" s="134"/>
      <c r="E47" s="57">
        <v>14805000</v>
      </c>
      <c r="F47" s="57">
        <v>3640140</v>
      </c>
      <c r="G47" s="58">
        <f t="shared" si="0"/>
        <v>11164860</v>
      </c>
      <c r="H47" s="3"/>
    </row>
    <row r="48" spans="1:8" ht="12" customHeight="1">
      <c r="A48" s="5"/>
      <c r="B48" s="40" t="s">
        <v>89</v>
      </c>
      <c r="C48" s="46" t="s">
        <v>106</v>
      </c>
      <c r="D48" s="40" t="s">
        <v>78</v>
      </c>
      <c r="E48" s="47">
        <v>102700500</v>
      </c>
      <c r="F48" s="47">
        <v>48761483</v>
      </c>
      <c r="G48" s="48">
        <f t="shared" si="0"/>
        <v>53939017</v>
      </c>
      <c r="H48" s="3"/>
    </row>
    <row r="49" spans="1:8" ht="12" customHeight="1">
      <c r="A49" s="5"/>
      <c r="B49" s="41" t="s">
        <v>90</v>
      </c>
      <c r="C49" s="52" t="s">
        <v>107</v>
      </c>
      <c r="D49" s="41" t="s">
        <v>79</v>
      </c>
      <c r="E49" s="53">
        <v>97576101</v>
      </c>
      <c r="F49" s="53">
        <v>87084187</v>
      </c>
      <c r="G49" s="54">
        <f t="shared" si="0"/>
        <v>10491914</v>
      </c>
      <c r="H49" s="3"/>
    </row>
    <row r="50" spans="1:8" ht="12" customHeight="1">
      <c r="A50" s="5"/>
      <c r="B50" s="42" t="s">
        <v>91</v>
      </c>
      <c r="C50" s="56" t="s">
        <v>108</v>
      </c>
      <c r="D50" s="42" t="s">
        <v>79</v>
      </c>
      <c r="E50" s="57">
        <v>74801076</v>
      </c>
      <c r="F50" s="57">
        <v>59051055</v>
      </c>
      <c r="G50" s="58">
        <f t="shared" si="0"/>
        <v>15750021</v>
      </c>
      <c r="H50" s="3"/>
    </row>
    <row r="51" spans="1:8" ht="12" customHeight="1">
      <c r="A51" s="5"/>
      <c r="B51" s="40" t="s">
        <v>92</v>
      </c>
      <c r="C51" s="46" t="s">
        <v>109</v>
      </c>
      <c r="D51" s="40" t="s">
        <v>110</v>
      </c>
      <c r="E51" s="47">
        <v>79353750</v>
      </c>
      <c r="F51" s="47">
        <v>65587567</v>
      </c>
      <c r="G51" s="48">
        <f t="shared" si="0"/>
        <v>13766183</v>
      </c>
      <c r="H51" s="3"/>
    </row>
    <row r="52" spans="1:8" ht="12" customHeight="1">
      <c r="A52" s="5"/>
      <c r="B52" s="41" t="s">
        <v>93</v>
      </c>
      <c r="C52" s="52" t="s">
        <v>111</v>
      </c>
      <c r="D52" s="41" t="s">
        <v>80</v>
      </c>
      <c r="E52" s="53">
        <v>255102120</v>
      </c>
      <c r="F52" s="53">
        <v>121895848</v>
      </c>
      <c r="G52" s="54">
        <f t="shared" si="0"/>
        <v>133206272</v>
      </c>
      <c r="H52" s="3"/>
    </row>
    <row r="53" spans="1:8" ht="12" customHeight="1">
      <c r="A53" s="5"/>
      <c r="B53" s="42"/>
      <c r="C53" s="56"/>
      <c r="D53" s="42" t="s">
        <v>112</v>
      </c>
      <c r="E53" s="57"/>
      <c r="F53" s="57"/>
      <c r="G53" s="58"/>
      <c r="H53" s="3"/>
    </row>
    <row r="54" spans="1:8" ht="12" customHeight="1">
      <c r="A54" s="5"/>
      <c r="B54" s="40" t="s">
        <v>94</v>
      </c>
      <c r="C54" s="46" t="s">
        <v>113</v>
      </c>
      <c r="D54" s="40" t="s">
        <v>114</v>
      </c>
      <c r="E54" s="47">
        <v>103640960</v>
      </c>
      <c r="F54" s="47">
        <v>62897835</v>
      </c>
      <c r="G54" s="48">
        <f t="shared" si="0"/>
        <v>40743125</v>
      </c>
      <c r="H54" s="3"/>
    </row>
    <row r="55" spans="1:8" ht="12" customHeight="1">
      <c r="A55" s="5"/>
      <c r="B55" s="41" t="s">
        <v>95</v>
      </c>
      <c r="C55" s="52" t="s">
        <v>115</v>
      </c>
      <c r="D55" s="41" t="s">
        <v>116</v>
      </c>
      <c r="E55" s="53">
        <v>99716802</v>
      </c>
      <c r="F55" s="53">
        <v>85751764</v>
      </c>
      <c r="G55" s="54">
        <f t="shared" si="0"/>
        <v>13965038</v>
      </c>
      <c r="H55" s="3"/>
    </row>
    <row r="56" spans="1:8" ht="12" customHeight="1">
      <c r="A56" s="5"/>
      <c r="B56" s="40" t="s">
        <v>96</v>
      </c>
      <c r="C56" s="46" t="s">
        <v>115</v>
      </c>
      <c r="D56" s="40" t="s">
        <v>117</v>
      </c>
      <c r="E56" s="47">
        <v>44683400</v>
      </c>
      <c r="F56" s="47">
        <v>36917794</v>
      </c>
      <c r="G56" s="48">
        <f t="shared" si="0"/>
        <v>7765606</v>
      </c>
      <c r="H56" s="3"/>
    </row>
    <row r="57" spans="1:8" ht="12" customHeight="1">
      <c r="A57" s="5"/>
      <c r="B57" s="41" t="s">
        <v>159</v>
      </c>
      <c r="C57" s="52" t="s">
        <v>118</v>
      </c>
      <c r="D57" s="41" t="s">
        <v>82</v>
      </c>
      <c r="E57" s="53">
        <v>380742943</v>
      </c>
      <c r="F57" s="53">
        <v>159069775</v>
      </c>
      <c r="G57" s="54">
        <f t="shared" si="0"/>
        <v>221673168</v>
      </c>
      <c r="H57" s="3"/>
    </row>
    <row r="58" spans="1:8" ht="12" customHeight="1">
      <c r="A58" s="5"/>
      <c r="B58" s="40"/>
      <c r="C58" s="46"/>
      <c r="D58" s="40" t="s">
        <v>119</v>
      </c>
      <c r="E58" s="47"/>
      <c r="F58" s="47"/>
      <c r="G58" s="48"/>
      <c r="H58" s="3"/>
    </row>
    <row r="59" spans="1:8" ht="12" customHeight="1">
      <c r="A59" s="5"/>
      <c r="B59" s="42" t="s">
        <v>160</v>
      </c>
      <c r="C59" s="56" t="s">
        <v>118</v>
      </c>
      <c r="D59" s="42" t="s">
        <v>120</v>
      </c>
      <c r="E59" s="57">
        <v>38385557</v>
      </c>
      <c r="F59" s="57">
        <v>16037015</v>
      </c>
      <c r="G59" s="58">
        <f t="shared" si="0"/>
        <v>22348542</v>
      </c>
      <c r="H59" s="3"/>
    </row>
    <row r="60" spans="1:9" ht="12" customHeight="1">
      <c r="A60" s="5"/>
      <c r="B60" s="41" t="s">
        <v>97</v>
      </c>
      <c r="C60" s="52" t="s">
        <v>105</v>
      </c>
      <c r="D60" s="41" t="s">
        <v>81</v>
      </c>
      <c r="E60" s="53">
        <v>318610500</v>
      </c>
      <c r="F60" s="53">
        <v>101736487</v>
      </c>
      <c r="G60" s="54">
        <f>+E60-F60</f>
        <v>216874013</v>
      </c>
      <c r="H60" s="49"/>
      <c r="I60" s="50"/>
    </row>
    <row r="61" spans="1:8" ht="12" customHeight="1">
      <c r="A61" s="5"/>
      <c r="B61" s="112" t="s">
        <v>20</v>
      </c>
      <c r="C61" s="107"/>
      <c r="D61" s="107"/>
      <c r="E61" s="107"/>
      <c r="F61" s="107"/>
      <c r="G61" s="22">
        <f>SUM(G41:G60)</f>
        <v>1553320788</v>
      </c>
      <c r="H61" s="3"/>
    </row>
    <row r="62" spans="1:7" ht="12" customHeight="1">
      <c r="A62" s="112" t="s">
        <v>22</v>
      </c>
      <c r="B62" s="107"/>
      <c r="C62" s="107"/>
      <c r="D62" s="107"/>
      <c r="E62" s="107"/>
      <c r="F62" s="107"/>
      <c r="G62" s="20">
        <f>G40+G61</f>
        <v>1943780716</v>
      </c>
    </row>
    <row r="63" spans="1:7" ht="12" customHeight="1">
      <c r="A63" s="101" t="s">
        <v>21</v>
      </c>
      <c r="B63" s="12"/>
      <c r="C63" s="12"/>
      <c r="D63" s="12"/>
      <c r="E63" s="12"/>
      <c r="F63" s="12"/>
      <c r="G63" s="20"/>
    </row>
    <row r="64" spans="1:7" ht="12" customHeight="1">
      <c r="A64" s="32" t="s">
        <v>2</v>
      </c>
      <c r="B64" s="40" t="s">
        <v>121</v>
      </c>
      <c r="C64" s="33" t="s">
        <v>44</v>
      </c>
      <c r="D64" s="59" t="s">
        <v>123</v>
      </c>
      <c r="E64" s="61">
        <v>11150000</v>
      </c>
      <c r="F64" s="18" t="s">
        <v>6</v>
      </c>
      <c r="G64" s="48">
        <f>E64</f>
        <v>11150000</v>
      </c>
    </row>
    <row r="65" spans="1:7" ht="12" customHeight="1">
      <c r="A65" s="32"/>
      <c r="B65" s="51" t="s">
        <v>122</v>
      </c>
      <c r="C65" s="98" t="s">
        <v>44</v>
      </c>
      <c r="D65" s="138" t="s">
        <v>73</v>
      </c>
      <c r="E65" s="62">
        <v>210000</v>
      </c>
      <c r="F65" s="116" t="s">
        <v>6</v>
      </c>
      <c r="G65" s="54">
        <f>E65</f>
        <v>210000</v>
      </c>
    </row>
    <row r="66" spans="1:7" ht="12" customHeight="1">
      <c r="A66" s="32"/>
      <c r="B66" s="39" t="s">
        <v>122</v>
      </c>
      <c r="C66" s="34" t="s">
        <v>45</v>
      </c>
      <c r="D66" s="139"/>
      <c r="E66" s="61">
        <v>1006950</v>
      </c>
      <c r="F66" s="117"/>
      <c r="G66" s="48">
        <f>E66</f>
        <v>1006950</v>
      </c>
    </row>
    <row r="67" spans="1:7" ht="12" customHeight="1">
      <c r="A67" s="32"/>
      <c r="B67" s="120" t="s">
        <v>46</v>
      </c>
      <c r="C67" s="121"/>
      <c r="D67" s="121"/>
      <c r="E67" s="121"/>
      <c r="F67" s="122"/>
      <c r="G67" s="36">
        <f>SUM(G64:G66)</f>
        <v>12366950</v>
      </c>
    </row>
    <row r="68" spans="1:7" ht="12" customHeight="1">
      <c r="A68" s="103" t="s">
        <v>1</v>
      </c>
      <c r="B68" s="60" t="s">
        <v>124</v>
      </c>
      <c r="C68" s="63" t="s">
        <v>128</v>
      </c>
      <c r="D68" s="65"/>
      <c r="E68" s="59">
        <v>567500</v>
      </c>
      <c r="F68" s="59">
        <v>567499</v>
      </c>
      <c r="G68" s="48">
        <f aca="true" t="shared" si="1" ref="G68:G82">+E68-F68</f>
        <v>1</v>
      </c>
    </row>
    <row r="69" spans="1:7" ht="12" customHeight="1">
      <c r="A69" s="32"/>
      <c r="B69" s="60" t="s">
        <v>124</v>
      </c>
      <c r="C69" s="64" t="s">
        <v>106</v>
      </c>
      <c r="D69" s="60"/>
      <c r="E69" s="59">
        <v>278250</v>
      </c>
      <c r="F69" s="59">
        <v>278249</v>
      </c>
      <c r="G69" s="48">
        <f t="shared" si="1"/>
        <v>1</v>
      </c>
    </row>
    <row r="70" spans="1:7" ht="12" customHeight="1">
      <c r="A70" s="32"/>
      <c r="B70" s="60" t="s">
        <v>124</v>
      </c>
      <c r="C70" s="64" t="s">
        <v>106</v>
      </c>
      <c r="D70" s="60"/>
      <c r="E70" s="59">
        <v>245140</v>
      </c>
      <c r="F70" s="59">
        <v>245139</v>
      </c>
      <c r="G70" s="48">
        <f t="shared" si="1"/>
        <v>1</v>
      </c>
    </row>
    <row r="71" spans="1:11" ht="12" customHeight="1">
      <c r="A71" s="32"/>
      <c r="B71" s="60" t="s">
        <v>124</v>
      </c>
      <c r="C71" s="64" t="s">
        <v>106</v>
      </c>
      <c r="D71" s="60" t="s">
        <v>73</v>
      </c>
      <c r="E71" s="59">
        <v>1689150</v>
      </c>
      <c r="F71" s="59">
        <v>1689149</v>
      </c>
      <c r="G71" s="48">
        <f t="shared" si="1"/>
        <v>1</v>
      </c>
      <c r="K71" s="2"/>
    </row>
    <row r="72" spans="1:11" ht="12" customHeight="1">
      <c r="A72" s="32"/>
      <c r="B72" s="60" t="s">
        <v>124</v>
      </c>
      <c r="C72" s="64" t="s">
        <v>106</v>
      </c>
      <c r="D72" s="60"/>
      <c r="E72" s="59">
        <v>177114</v>
      </c>
      <c r="F72" s="59">
        <v>177113</v>
      </c>
      <c r="G72" s="48">
        <f>+E72-F72</f>
        <v>1</v>
      </c>
      <c r="K72" s="2"/>
    </row>
    <row r="73" spans="1:7" ht="12" customHeight="1">
      <c r="A73" s="32"/>
      <c r="B73" s="60" t="s">
        <v>124</v>
      </c>
      <c r="C73" s="64" t="s">
        <v>113</v>
      </c>
      <c r="D73" s="60"/>
      <c r="E73" s="59">
        <v>178500</v>
      </c>
      <c r="F73" s="59">
        <v>178499</v>
      </c>
      <c r="G73" s="48">
        <f t="shared" si="1"/>
        <v>1</v>
      </c>
    </row>
    <row r="74" spans="1:8" ht="12" customHeight="1">
      <c r="A74" s="32"/>
      <c r="B74" s="66" t="s">
        <v>124</v>
      </c>
      <c r="C74" s="67" t="s">
        <v>105</v>
      </c>
      <c r="D74" s="66"/>
      <c r="E74" s="68">
        <v>396900</v>
      </c>
      <c r="F74" s="68">
        <v>396899</v>
      </c>
      <c r="G74" s="58">
        <f t="shared" si="1"/>
        <v>1</v>
      </c>
      <c r="H74" s="37"/>
    </row>
    <row r="75" spans="1:7" ht="12" customHeight="1">
      <c r="A75" s="32"/>
      <c r="B75" s="60" t="s">
        <v>125</v>
      </c>
      <c r="C75" s="64" t="s">
        <v>104</v>
      </c>
      <c r="D75" s="60"/>
      <c r="E75" s="59">
        <v>13000000</v>
      </c>
      <c r="F75" s="59">
        <v>5822463</v>
      </c>
      <c r="G75" s="48">
        <f t="shared" si="1"/>
        <v>7177537</v>
      </c>
    </row>
    <row r="76" spans="1:11" ht="12" customHeight="1">
      <c r="A76" s="32"/>
      <c r="B76" s="60" t="s">
        <v>125</v>
      </c>
      <c r="C76" s="64" t="s">
        <v>107</v>
      </c>
      <c r="D76" s="69" t="s">
        <v>74</v>
      </c>
      <c r="E76" s="59">
        <v>2283750</v>
      </c>
      <c r="F76" s="59">
        <v>1979833</v>
      </c>
      <c r="G76" s="48">
        <f t="shared" si="1"/>
        <v>303917</v>
      </c>
      <c r="K76" s="2"/>
    </row>
    <row r="77" spans="1:8" ht="12" customHeight="1">
      <c r="A77" s="32" t="s">
        <v>154</v>
      </c>
      <c r="B77" s="66" t="s">
        <v>125</v>
      </c>
      <c r="C77" s="67" t="s">
        <v>109</v>
      </c>
      <c r="D77" s="66"/>
      <c r="E77" s="68">
        <v>1601460</v>
      </c>
      <c r="F77" s="68">
        <v>1601459</v>
      </c>
      <c r="G77" s="58">
        <f t="shared" si="1"/>
        <v>1</v>
      </c>
      <c r="H77" s="37"/>
    </row>
    <row r="78" spans="1:7" ht="12" customHeight="1">
      <c r="A78" s="32"/>
      <c r="B78" s="60" t="s">
        <v>126</v>
      </c>
      <c r="C78" s="64" t="s">
        <v>107</v>
      </c>
      <c r="D78" s="60"/>
      <c r="E78" s="59">
        <v>6816600</v>
      </c>
      <c r="F78" s="59">
        <v>6816598</v>
      </c>
      <c r="G78" s="48">
        <f t="shared" si="1"/>
        <v>2</v>
      </c>
    </row>
    <row r="79" spans="1:7" ht="12" customHeight="1">
      <c r="A79" s="32"/>
      <c r="B79" s="60" t="s">
        <v>126</v>
      </c>
      <c r="C79" s="64" t="s">
        <v>109</v>
      </c>
      <c r="D79" s="60" t="s">
        <v>78</v>
      </c>
      <c r="E79" s="59">
        <v>530880</v>
      </c>
      <c r="F79" s="59">
        <v>530879</v>
      </c>
      <c r="G79" s="48">
        <f t="shared" si="1"/>
        <v>1</v>
      </c>
    </row>
    <row r="80" spans="1:8" ht="12" customHeight="1">
      <c r="A80" s="32"/>
      <c r="B80" s="66" t="s">
        <v>126</v>
      </c>
      <c r="C80" s="67" t="s">
        <v>109</v>
      </c>
      <c r="D80" s="66"/>
      <c r="E80" s="68">
        <v>2014530</v>
      </c>
      <c r="F80" s="68">
        <v>2014528</v>
      </c>
      <c r="G80" s="58">
        <f t="shared" si="1"/>
        <v>2</v>
      </c>
      <c r="H80" s="37"/>
    </row>
    <row r="81" spans="1:9" ht="12" customHeight="1">
      <c r="A81" s="32"/>
      <c r="B81" s="60" t="s">
        <v>127</v>
      </c>
      <c r="C81" s="64" t="s">
        <v>115</v>
      </c>
      <c r="D81" s="60" t="s">
        <v>116</v>
      </c>
      <c r="E81" s="59">
        <v>105678</v>
      </c>
      <c r="F81" s="59">
        <v>105677</v>
      </c>
      <c r="G81" s="48">
        <f>+E81-F81</f>
        <v>1</v>
      </c>
      <c r="H81" s="37"/>
      <c r="I81" s="37"/>
    </row>
    <row r="82" spans="1:9" ht="12" customHeight="1">
      <c r="A82" s="32"/>
      <c r="B82" s="83" t="s">
        <v>172</v>
      </c>
      <c r="C82" s="92" t="s">
        <v>169</v>
      </c>
      <c r="D82" s="83" t="s">
        <v>170</v>
      </c>
      <c r="E82" s="91">
        <v>998800</v>
      </c>
      <c r="F82" s="91">
        <v>178451</v>
      </c>
      <c r="G82" s="84">
        <f t="shared" si="1"/>
        <v>820349</v>
      </c>
      <c r="H82" s="37"/>
      <c r="I82" s="37"/>
    </row>
    <row r="83" spans="1:7" ht="12" customHeight="1">
      <c r="A83" s="32"/>
      <c r="B83" s="120" t="s">
        <v>46</v>
      </c>
      <c r="C83" s="121"/>
      <c r="D83" s="121"/>
      <c r="E83" s="121"/>
      <c r="F83" s="122"/>
      <c r="G83" s="36">
        <f>SUM(G68:G82)</f>
        <v>8301817</v>
      </c>
    </row>
    <row r="84" spans="1:7" ht="12" customHeight="1">
      <c r="A84" s="32" t="s">
        <v>18</v>
      </c>
      <c r="B84" s="70" t="s">
        <v>129</v>
      </c>
      <c r="C84" s="71" t="s">
        <v>6</v>
      </c>
      <c r="D84" s="59" t="s">
        <v>157</v>
      </c>
      <c r="E84" s="59">
        <v>139615455</v>
      </c>
      <c r="F84" s="59">
        <v>131351287</v>
      </c>
      <c r="G84" s="48">
        <f aca="true" t="shared" si="2" ref="G84:G89">+E84-F84</f>
        <v>8264168</v>
      </c>
    </row>
    <row r="85" spans="1:7" ht="12" customHeight="1">
      <c r="A85" s="32" t="s">
        <v>19</v>
      </c>
      <c r="B85" s="69" t="s">
        <v>167</v>
      </c>
      <c r="C85" s="71" t="s">
        <v>6</v>
      </c>
      <c r="D85" s="59" t="s">
        <v>131</v>
      </c>
      <c r="E85" s="59">
        <v>5231053</v>
      </c>
      <c r="F85" s="59">
        <v>5231049</v>
      </c>
      <c r="G85" s="48">
        <f t="shared" si="2"/>
        <v>4</v>
      </c>
    </row>
    <row r="86" spans="1:7" ht="12" customHeight="1">
      <c r="A86" s="32" t="s">
        <v>17</v>
      </c>
      <c r="B86" s="69" t="s">
        <v>130</v>
      </c>
      <c r="C86" s="71" t="s">
        <v>6</v>
      </c>
      <c r="D86" s="59" t="s">
        <v>132</v>
      </c>
      <c r="E86" s="59">
        <v>113275363</v>
      </c>
      <c r="F86" s="59">
        <v>80107407</v>
      </c>
      <c r="G86" s="48">
        <f t="shared" si="2"/>
        <v>33167956</v>
      </c>
    </row>
    <row r="87" spans="1:7" ht="12" customHeight="1">
      <c r="A87" s="32" t="s">
        <v>185</v>
      </c>
      <c r="B87" s="26" t="s">
        <v>186</v>
      </c>
      <c r="C87" s="18" t="s">
        <v>6</v>
      </c>
      <c r="D87" s="59" t="s">
        <v>187</v>
      </c>
      <c r="E87" s="59">
        <v>132000</v>
      </c>
      <c r="F87" s="59">
        <v>0</v>
      </c>
      <c r="G87" s="48">
        <f t="shared" si="2"/>
        <v>132000</v>
      </c>
    </row>
    <row r="88" spans="1:7" ht="12" customHeight="1">
      <c r="A88" s="32" t="s">
        <v>133</v>
      </c>
      <c r="B88" s="26" t="s">
        <v>164</v>
      </c>
      <c r="C88" s="18" t="s">
        <v>6</v>
      </c>
      <c r="D88" s="59" t="s">
        <v>165</v>
      </c>
      <c r="E88" s="59">
        <v>42150222</v>
      </c>
      <c r="F88" s="59">
        <v>35462624</v>
      </c>
      <c r="G88" s="48">
        <f t="shared" si="2"/>
        <v>6687598</v>
      </c>
    </row>
    <row r="89" spans="1:7" ht="12" customHeight="1">
      <c r="A89" s="32" t="s">
        <v>47</v>
      </c>
      <c r="B89" s="69" t="s">
        <v>166</v>
      </c>
      <c r="C89" s="72" t="s">
        <v>134</v>
      </c>
      <c r="D89" s="59"/>
      <c r="E89" s="59">
        <v>8189153</v>
      </c>
      <c r="F89" s="73">
        <v>4887558</v>
      </c>
      <c r="G89" s="48">
        <f t="shared" si="2"/>
        <v>3301595</v>
      </c>
    </row>
    <row r="90" spans="1:7" ht="12" customHeight="1">
      <c r="A90" s="79" t="s">
        <v>135</v>
      </c>
      <c r="B90" s="69" t="s">
        <v>178</v>
      </c>
      <c r="C90" s="18" t="s">
        <v>6</v>
      </c>
      <c r="D90" s="74" t="s">
        <v>140</v>
      </c>
      <c r="E90" s="75" t="s">
        <v>134</v>
      </c>
      <c r="F90" s="76" t="s">
        <v>134</v>
      </c>
      <c r="G90" s="48">
        <v>11500000</v>
      </c>
    </row>
    <row r="91" spans="1:7" ht="12" customHeight="1">
      <c r="A91" s="79" t="s">
        <v>136</v>
      </c>
      <c r="B91" s="69" t="s">
        <v>178</v>
      </c>
      <c r="C91" s="18" t="s">
        <v>6</v>
      </c>
      <c r="D91" s="74" t="s">
        <v>141</v>
      </c>
      <c r="E91" s="75" t="s">
        <v>134</v>
      </c>
      <c r="F91" s="76" t="s">
        <v>134</v>
      </c>
      <c r="G91" s="48">
        <v>5000000</v>
      </c>
    </row>
    <row r="92" spans="1:7" ht="12" customHeight="1">
      <c r="A92" s="79" t="s">
        <v>137</v>
      </c>
      <c r="B92" s="69" t="s">
        <v>178</v>
      </c>
      <c r="C92" s="18" t="s">
        <v>43</v>
      </c>
      <c r="D92" s="74" t="s">
        <v>142</v>
      </c>
      <c r="E92" s="75" t="s">
        <v>134</v>
      </c>
      <c r="F92" s="76" t="s">
        <v>134</v>
      </c>
      <c r="G92" s="48">
        <v>83700000</v>
      </c>
    </row>
    <row r="93" spans="1:7" ht="12" customHeight="1">
      <c r="A93" s="79" t="s">
        <v>138</v>
      </c>
      <c r="B93" s="69" t="s">
        <v>139</v>
      </c>
      <c r="C93" s="18" t="s">
        <v>6</v>
      </c>
      <c r="D93" s="74" t="s">
        <v>143</v>
      </c>
      <c r="E93" s="75" t="s">
        <v>134</v>
      </c>
      <c r="F93" s="76" t="s">
        <v>134</v>
      </c>
      <c r="G93" s="48">
        <v>19833218</v>
      </c>
    </row>
    <row r="94" spans="1:7" ht="12" customHeight="1">
      <c r="A94" s="112" t="s">
        <v>16</v>
      </c>
      <c r="B94" s="107"/>
      <c r="C94" s="107"/>
      <c r="D94" s="107"/>
      <c r="E94" s="107"/>
      <c r="F94" s="107"/>
      <c r="G94" s="20">
        <f>SUM(G83:G93)+G67</f>
        <v>192255306</v>
      </c>
    </row>
    <row r="95" spans="1:7" ht="12" customHeight="1">
      <c r="A95" s="112" t="s">
        <v>15</v>
      </c>
      <c r="B95" s="107"/>
      <c r="C95" s="107"/>
      <c r="D95" s="107"/>
      <c r="E95" s="107"/>
      <c r="F95" s="107"/>
      <c r="G95" s="20">
        <f>G62+G94</f>
        <v>2136036022</v>
      </c>
    </row>
    <row r="96" spans="1:7" ht="12" customHeight="1">
      <c r="A96" s="112" t="s">
        <v>14</v>
      </c>
      <c r="B96" s="107"/>
      <c r="C96" s="107"/>
      <c r="D96" s="107"/>
      <c r="E96" s="107"/>
      <c r="F96" s="107"/>
      <c r="G96" s="20">
        <f>G22+G95</f>
        <v>2582803379</v>
      </c>
    </row>
    <row r="97" spans="1:7" ht="12" customHeight="1">
      <c r="A97" s="127" t="s">
        <v>13</v>
      </c>
      <c r="B97" s="128"/>
      <c r="C97" s="128"/>
      <c r="D97" s="128"/>
      <c r="E97" s="128"/>
      <c r="F97" s="128"/>
      <c r="G97" s="129"/>
    </row>
    <row r="98" spans="1:7" ht="12" customHeight="1">
      <c r="A98" s="130" t="s">
        <v>12</v>
      </c>
      <c r="B98" s="131"/>
      <c r="C98" s="131"/>
      <c r="D98" s="131"/>
      <c r="E98" s="131"/>
      <c r="F98" s="131"/>
      <c r="G98" s="132"/>
    </row>
    <row r="99" spans="1:7" ht="12" customHeight="1">
      <c r="A99" s="30" t="s">
        <v>11</v>
      </c>
      <c r="B99" s="77" t="s">
        <v>147</v>
      </c>
      <c r="C99" s="18" t="s">
        <v>6</v>
      </c>
      <c r="D99" s="125"/>
      <c r="E99" s="17" t="s">
        <v>43</v>
      </c>
      <c r="F99" s="100" t="s">
        <v>43</v>
      </c>
      <c r="G99" s="78">
        <v>99842408</v>
      </c>
    </row>
    <row r="100" spans="1:7" ht="12" customHeight="1">
      <c r="A100" s="80" t="s">
        <v>48</v>
      </c>
      <c r="B100" s="21" t="s">
        <v>182</v>
      </c>
      <c r="C100" s="18" t="s">
        <v>6</v>
      </c>
      <c r="D100" s="126"/>
      <c r="E100" s="18" t="s">
        <v>43</v>
      </c>
      <c r="F100" s="100" t="s">
        <v>43</v>
      </c>
      <c r="G100" s="78">
        <v>30072000</v>
      </c>
    </row>
    <row r="101" spans="1:7" ht="12" customHeight="1">
      <c r="A101" s="79" t="s">
        <v>144</v>
      </c>
      <c r="B101" s="21" t="s">
        <v>190</v>
      </c>
      <c r="C101" s="18" t="s">
        <v>6</v>
      </c>
      <c r="D101" s="126"/>
      <c r="E101" s="18" t="s">
        <v>43</v>
      </c>
      <c r="F101" s="100" t="s">
        <v>43</v>
      </c>
      <c r="G101" s="78">
        <v>4141656</v>
      </c>
    </row>
    <row r="102" spans="1:7" ht="12" customHeight="1">
      <c r="A102" s="79" t="s">
        <v>163</v>
      </c>
      <c r="B102" s="21" t="s">
        <v>158</v>
      </c>
      <c r="C102" s="18" t="s">
        <v>6</v>
      </c>
      <c r="D102" s="126"/>
      <c r="E102" s="18" t="s">
        <v>43</v>
      </c>
      <c r="F102" s="100" t="s">
        <v>43</v>
      </c>
      <c r="G102" s="78">
        <v>52056</v>
      </c>
    </row>
    <row r="103" spans="1:7" ht="12" customHeight="1">
      <c r="A103" s="81" t="s">
        <v>149</v>
      </c>
      <c r="B103" s="77" t="s">
        <v>188</v>
      </c>
      <c r="C103" s="18" t="s">
        <v>6</v>
      </c>
      <c r="D103" s="126"/>
      <c r="E103" s="18" t="s">
        <v>43</v>
      </c>
      <c r="F103" s="102" t="s">
        <v>43</v>
      </c>
      <c r="G103" s="78">
        <v>6330</v>
      </c>
    </row>
    <row r="104" spans="1:7" ht="12" customHeight="1">
      <c r="A104" s="81" t="s">
        <v>10</v>
      </c>
      <c r="B104" s="77" t="s">
        <v>189</v>
      </c>
      <c r="C104" s="18" t="s">
        <v>6</v>
      </c>
      <c r="D104" s="126"/>
      <c r="E104" s="18" t="s">
        <v>43</v>
      </c>
      <c r="F104" s="100" t="s">
        <v>43</v>
      </c>
      <c r="G104" s="78">
        <v>3843141</v>
      </c>
    </row>
    <row r="105" spans="1:7" ht="12" customHeight="1">
      <c r="A105" s="82" t="s">
        <v>145</v>
      </c>
      <c r="B105" s="77" t="s">
        <v>148</v>
      </c>
      <c r="C105" s="18" t="s">
        <v>6</v>
      </c>
      <c r="D105" s="126"/>
      <c r="E105" s="18" t="s">
        <v>43</v>
      </c>
      <c r="F105" s="100" t="s">
        <v>43</v>
      </c>
      <c r="G105" s="78">
        <v>1494000</v>
      </c>
    </row>
    <row r="106" spans="1:7" ht="12" customHeight="1">
      <c r="A106" s="82" t="s">
        <v>146</v>
      </c>
      <c r="B106" s="77" t="s">
        <v>150</v>
      </c>
      <c r="C106" s="18" t="s">
        <v>6</v>
      </c>
      <c r="D106" s="126"/>
      <c r="E106" s="18" t="s">
        <v>43</v>
      </c>
      <c r="F106" s="100" t="s">
        <v>43</v>
      </c>
      <c r="G106" s="78">
        <v>1892405</v>
      </c>
    </row>
    <row r="107" spans="1:7" ht="12" customHeight="1">
      <c r="A107" s="82" t="s">
        <v>179</v>
      </c>
      <c r="B107" s="77" t="s">
        <v>183</v>
      </c>
      <c r="C107" s="18" t="s">
        <v>6</v>
      </c>
      <c r="D107" s="126"/>
      <c r="E107" s="18" t="s">
        <v>43</v>
      </c>
      <c r="F107" s="100" t="s">
        <v>43</v>
      </c>
      <c r="G107" s="78">
        <v>9337</v>
      </c>
    </row>
    <row r="108" spans="1:7" ht="12" customHeight="1">
      <c r="A108" s="112" t="s">
        <v>9</v>
      </c>
      <c r="B108" s="107"/>
      <c r="C108" s="107"/>
      <c r="D108" s="107"/>
      <c r="E108" s="107"/>
      <c r="F108" s="107"/>
      <c r="G108" s="89">
        <f>SUM(G99:G107)</f>
        <v>141353333</v>
      </c>
    </row>
    <row r="109" spans="1:7" ht="12" customHeight="1">
      <c r="A109" s="101" t="s">
        <v>8</v>
      </c>
      <c r="B109" s="12"/>
      <c r="C109" s="12"/>
      <c r="D109" s="12"/>
      <c r="E109" s="12"/>
      <c r="F109" s="12"/>
      <c r="G109" s="90"/>
    </row>
    <row r="110" spans="1:7" ht="12" customHeight="1">
      <c r="A110" s="24" t="s">
        <v>7</v>
      </c>
      <c r="B110" s="16" t="s">
        <v>181</v>
      </c>
      <c r="C110" s="18" t="s">
        <v>6</v>
      </c>
      <c r="D110" s="137"/>
      <c r="E110" s="17" t="s">
        <v>43</v>
      </c>
      <c r="F110" s="17" t="s">
        <v>43</v>
      </c>
      <c r="G110" s="78">
        <v>161812000</v>
      </c>
    </row>
    <row r="111" spans="1:7" ht="12" customHeight="1">
      <c r="A111" s="82" t="s">
        <v>151</v>
      </c>
      <c r="B111" s="69" t="s">
        <v>191</v>
      </c>
      <c r="C111" s="18" t="s">
        <v>6</v>
      </c>
      <c r="D111" s="144"/>
      <c r="E111" s="18" t="s">
        <v>43</v>
      </c>
      <c r="F111" s="18" t="s">
        <v>43</v>
      </c>
      <c r="G111" s="78">
        <v>2545942</v>
      </c>
    </row>
    <row r="112" spans="1:7" ht="12" customHeight="1">
      <c r="A112" s="112" t="s">
        <v>5</v>
      </c>
      <c r="B112" s="107"/>
      <c r="C112" s="107"/>
      <c r="D112" s="107"/>
      <c r="E112" s="107"/>
      <c r="F112" s="107"/>
      <c r="G112" s="20">
        <f>SUM(G110:G111)</f>
        <v>164357942</v>
      </c>
    </row>
    <row r="113" spans="1:7" ht="12" customHeight="1">
      <c r="A113" s="123" t="s">
        <v>4</v>
      </c>
      <c r="B113" s="124"/>
      <c r="C113" s="124"/>
      <c r="D113" s="124"/>
      <c r="E113" s="124"/>
      <c r="F113" s="124"/>
      <c r="G113" s="19">
        <f>G108+G112</f>
        <v>305711275</v>
      </c>
    </row>
    <row r="114" spans="1:7" ht="15" customHeight="1">
      <c r="A114" s="112" t="s">
        <v>3</v>
      </c>
      <c r="B114" s="107"/>
      <c r="C114" s="107"/>
      <c r="D114" s="107"/>
      <c r="E114" s="107"/>
      <c r="F114" s="107"/>
      <c r="G114" s="20">
        <f>G96-G113</f>
        <v>2277092104</v>
      </c>
    </row>
  </sheetData>
  <sheetProtection/>
  <mergeCells count="35">
    <mergeCell ref="A1:G1"/>
    <mergeCell ref="A2:G2"/>
    <mergeCell ref="A3:B3"/>
    <mergeCell ref="B5:G5"/>
    <mergeCell ref="A6:G6"/>
    <mergeCell ref="B13:F13"/>
    <mergeCell ref="B22:D22"/>
    <mergeCell ref="D25:D26"/>
    <mergeCell ref="C32:C33"/>
    <mergeCell ref="D32:D33"/>
    <mergeCell ref="E32:E33"/>
    <mergeCell ref="F32:F33"/>
    <mergeCell ref="C34:C37"/>
    <mergeCell ref="D34:D37"/>
    <mergeCell ref="E34:E37"/>
    <mergeCell ref="F34:F37"/>
    <mergeCell ref="B40:F40"/>
    <mergeCell ref="D46:D47"/>
    <mergeCell ref="D99:D107"/>
    <mergeCell ref="B61:F61"/>
    <mergeCell ref="A62:F62"/>
    <mergeCell ref="D65:D66"/>
    <mergeCell ref="F65:F66"/>
    <mergeCell ref="B67:F67"/>
    <mergeCell ref="B83:F83"/>
    <mergeCell ref="A108:F108"/>
    <mergeCell ref="D110:D111"/>
    <mergeCell ref="A112:F112"/>
    <mergeCell ref="A113:F113"/>
    <mergeCell ref="A114:F114"/>
    <mergeCell ref="A94:F94"/>
    <mergeCell ref="A95:F95"/>
    <mergeCell ref="A96:F96"/>
    <mergeCell ref="A97:G97"/>
    <mergeCell ref="A98:G98"/>
  </mergeCells>
  <dataValidations count="2">
    <dataValidation type="whole" allowBlank="1" showInputMessage="1" showErrorMessage="1" imeMode="off" sqref="E64:E66 G64:G66 E41:G60 G90:G93 E68:G82 G25:G39 E84:G89">
      <formula1>-999999999999</formula1>
      <formula2>999999999999</formula2>
    </dataValidation>
    <dataValidation allowBlank="1" showInputMessage="1" showErrorMessage="1" imeMode="off" sqref="D64 D68 D90:F93 D84:D89"/>
  </dataValidations>
  <printOptions/>
  <pageMargins left="0.5905511811023623" right="0.11811023622047245" top="0.5905511811023623" bottom="0.2755905511811024" header="0.31496062992125984" footer="0.31496062992125984"/>
  <pageSetup horizontalDpi="600" verticalDpi="600" orientation="portrait" paperSize="9" scale="90" r:id="rId1"/>
  <headerFooter>
    <oddHeader>&amp;R&amp;10別紙4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user04</dc:creator>
  <cp:keywords/>
  <dc:description/>
  <cp:lastModifiedBy>user</cp:lastModifiedBy>
  <cp:lastPrinted>2023-06-15T04:06:36Z</cp:lastPrinted>
  <dcterms:created xsi:type="dcterms:W3CDTF">2014-04-11T06:43:36Z</dcterms:created>
  <dcterms:modified xsi:type="dcterms:W3CDTF">2023-10-25T07:53:12Z</dcterms:modified>
  <cp:category/>
  <cp:version/>
  <cp:contentType/>
  <cp:contentStatus/>
</cp:coreProperties>
</file>